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112" windowHeight="10740" activeTab="1"/>
  </bookViews>
  <sheets>
    <sheet name="2015 godina" sheetId="1" r:id="rId1"/>
    <sheet name="plan 2016" sheetId="2" r:id="rId2"/>
    <sheet name="2016 godina" sheetId="3" r:id="rId3"/>
    <sheet name="2017 godina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<sst xmlns="http://schemas.openxmlformats.org/spreadsheetml/2006/main" count="509" uniqueCount="176">
  <si>
    <t>Ек.кла.  Опис</t>
  </si>
  <si>
    <t>Из буџета</t>
  </si>
  <si>
    <t>Плате,дод.и нак.зап.</t>
  </si>
  <si>
    <t>плате, дод.и нак.зап.</t>
  </si>
  <si>
    <t>Соц.доп.на тер.послод.</t>
  </si>
  <si>
    <t>Соц. давања зап.</t>
  </si>
  <si>
    <t>нак.трош.за запосле.</t>
  </si>
  <si>
    <t>наг.зап.и ост.расх.</t>
  </si>
  <si>
    <t>стални трошкови</t>
  </si>
  <si>
    <t>трош. плат.пром.у бан.</t>
  </si>
  <si>
    <t>елект.енер,-енер.услу.</t>
  </si>
  <si>
    <t>трош.путовања</t>
  </si>
  <si>
    <t>услуге по уговору</t>
  </si>
  <si>
    <t>репрезентација</t>
  </si>
  <si>
    <t>остале оп.усл.(уг.о де.)</t>
  </si>
  <si>
    <t>спец. услуге</t>
  </si>
  <si>
    <t>текуће попр.и одржа.</t>
  </si>
  <si>
    <t>материјал</t>
  </si>
  <si>
    <t>дотација. невлд.орг.</t>
  </si>
  <si>
    <t>порези, таксе и казне</t>
  </si>
  <si>
    <t xml:space="preserve">обавезне таксе </t>
  </si>
  <si>
    <t>машине и опрема</t>
  </si>
  <si>
    <t>УКУПНО</t>
  </si>
  <si>
    <t>ПЛАН 2011.Г.</t>
  </si>
  <si>
    <t>тр.пл.пром.и бан.усл.</t>
  </si>
  <si>
    <t>тр.пл.пром.и бан.усл.(прен.сред.)</t>
  </si>
  <si>
    <t>Извори финансирањ.</t>
  </si>
  <si>
    <t xml:space="preserve">Из буџета </t>
  </si>
  <si>
    <t>теку</t>
  </si>
  <si>
    <t>текће попр. и одржа.</t>
  </si>
  <si>
    <t xml:space="preserve">     Опис</t>
  </si>
  <si>
    <t xml:space="preserve">   Укупно</t>
  </si>
  <si>
    <t>остале ком.услуге(таксе)</t>
  </si>
  <si>
    <t>Отпрем. за одла. у пензију</t>
  </si>
  <si>
    <t>помоћ у сл.смрти запос</t>
  </si>
  <si>
    <t>нак.трош.за зап(превоз).</t>
  </si>
  <si>
    <t>ост.нак. запос.(доб.ПИО)</t>
  </si>
  <si>
    <t>јубил. награде</t>
  </si>
  <si>
    <t>услу. вод.и канал.</t>
  </si>
  <si>
    <t>услуге дератизације</t>
  </si>
  <si>
    <t>услуге чишћења</t>
  </si>
  <si>
    <t>телефон, телефакс</t>
  </si>
  <si>
    <t>интернет и слично</t>
  </si>
  <si>
    <t>усл. моб. телефона</t>
  </si>
  <si>
    <t>услуге поште</t>
  </si>
  <si>
    <t>трошкови осигур. воз.</t>
  </si>
  <si>
    <t>трошкови превоза. и сел.</t>
  </si>
  <si>
    <t>остале админ.услуге</t>
  </si>
  <si>
    <t>остале компјутер.услуге</t>
  </si>
  <si>
    <t>котизација за семинаре</t>
  </si>
  <si>
    <t>остали издаци за струч. усав,</t>
  </si>
  <si>
    <t>објав.тен. инфор.оглас</t>
  </si>
  <si>
    <t>накнаде чл.упр.и над.одбора</t>
  </si>
  <si>
    <t>усл. за дом. и угос.(прање аута)</t>
  </si>
  <si>
    <t>услуге штампања публ.</t>
  </si>
  <si>
    <t>геодетске услуге</t>
  </si>
  <si>
    <t>електричне инсталације</t>
  </si>
  <si>
    <t>ост. усл. и мат. за тек.поп</t>
  </si>
  <si>
    <t>тек. поп.и одрж. ост. обј.</t>
  </si>
  <si>
    <t>рачунарска опрема</t>
  </si>
  <si>
    <t>мех.поп.( за саобраћај)</t>
  </si>
  <si>
    <t>остл.поп.и одрж. адм. опр.</t>
  </si>
  <si>
    <t>канцел. материјал</t>
  </si>
  <si>
    <t>ХТЗ опрема</t>
  </si>
  <si>
    <t>цвеће и зеленило</t>
  </si>
  <si>
    <t>остали админ. Материјал</t>
  </si>
  <si>
    <t>стр. литер.за ред. пот. зап.</t>
  </si>
  <si>
    <t>бензин</t>
  </si>
  <si>
    <t>ост.мат. за прев. сред.</t>
  </si>
  <si>
    <t>хемиј. сред. за одржа. хиг.</t>
  </si>
  <si>
    <t>потрошни матријал</t>
  </si>
  <si>
    <t>дот. спор. и омл. ораг.</t>
  </si>
  <si>
    <t>порез на имовину</t>
  </si>
  <si>
    <t>ПДВ( пос. простор)</t>
  </si>
  <si>
    <t>ПДВ(соп. приход)</t>
  </si>
  <si>
    <t>остали порези</t>
  </si>
  <si>
    <t>админс. таксе</t>
  </si>
  <si>
    <t>градске таксе</t>
  </si>
  <si>
    <t>бон. за држ. праз.( нов.пак.)</t>
  </si>
  <si>
    <t>тр. пл. пром.( прен.сред.)</t>
  </si>
  <si>
    <t>усл.вод. и кан.(прен. сред)</t>
  </si>
  <si>
    <t>усл.дере.( прен.сред.)</t>
  </si>
  <si>
    <t>усл.чиш.( прен. сред.)</t>
  </si>
  <si>
    <t>регис. Возила</t>
  </si>
  <si>
    <t>услуге ревизије</t>
  </si>
  <si>
    <t>УКУПНО ПРИХОДИ</t>
  </si>
  <si>
    <t>нов. каз.и пен. по судс. реш.</t>
  </si>
  <si>
    <t>ост.поп.и одрж.опр. за саоб.</t>
  </si>
  <si>
    <t>штампачи</t>
  </si>
  <si>
    <t>адм.опр.-рачун. oпрема</t>
  </si>
  <si>
    <t>остале стручне услуге</t>
  </si>
  <si>
    <t>опрема за заш.жив.сред</t>
  </si>
  <si>
    <t>алат и инвентар</t>
  </si>
  <si>
    <t xml:space="preserve">  Прих.од пру.услу</t>
  </si>
  <si>
    <t>прих. од пруж. услуга</t>
  </si>
  <si>
    <t>услуге одржавања софтвера</t>
  </si>
  <si>
    <t>молерски радови</t>
  </si>
  <si>
    <t>радови на крову</t>
  </si>
  <si>
    <t>водоинсталатерски радови</t>
  </si>
  <si>
    <t>зидараски радови</t>
  </si>
  <si>
    <t>помоћи у медицинском лечењу</t>
  </si>
  <si>
    <t>столарски радови</t>
  </si>
  <si>
    <t>порез на имов.(пос. прост.)</t>
  </si>
  <si>
    <t>намештај</t>
  </si>
  <si>
    <t>електронска опрема (клима)</t>
  </si>
  <si>
    <t>допринос за коришћење вода</t>
  </si>
  <si>
    <t>админ.опр.-телефони</t>
  </si>
  <si>
    <t>осигурање запослених у случају несреће на раду</t>
  </si>
  <si>
    <t>трошкови превоза на службеном путу</t>
  </si>
  <si>
    <t>трошкови слиж.пут.у земљи (смештај)</t>
  </si>
  <si>
    <t>плате по суд.решењу</t>
  </si>
  <si>
    <t>остале медиц. услуге</t>
  </si>
  <si>
    <t>ост. помоћи запос. радн.(рађање детета)</t>
  </si>
  <si>
    <t>пијаце</t>
  </si>
  <si>
    <t>услуге гробља</t>
  </si>
  <si>
    <t>управа</t>
  </si>
  <si>
    <t xml:space="preserve">                                                              ЈП ПОСЛОВНИ ПРОСТОР ЗЕМУН</t>
  </si>
  <si>
    <t>ФИНАНСИЈСКИ ПЛАН ПРИХОДА И РАСХОДА СА ИЗВОРИМА ФИНАНСИРАЊА И ОРГАНИЗАЦИОНИМ ЈЕДИНИЦАМА ЗА 2016.Г.</t>
  </si>
  <si>
    <t>ФИНАНСИЈСКИ ПЛАН ПРИХОДА И РАСХОДА СА ИЗВОРИМА ФИНАНСИРАЊА И ОРГАНИЗАЦИОНИМ ЈЕДИНИЦАМА ЗА 2017.Г.</t>
  </si>
  <si>
    <t>ФИНАНСИЈСКИ ПЛАН ПРИХОДА И РАСХОДА СА ИЗВОРИМА ФИНАНСИРАЊА И ОРГАНИЗАЦИОНИМ ЈЕДИНИЦАМА ЗА 2015.Г.</t>
  </si>
  <si>
    <t>ост. помоћи запос.(рађање детета)</t>
  </si>
  <si>
    <t>електронска опрема (клима, фотокопир)</t>
  </si>
  <si>
    <t>Отпрем. у случају отпуштања са посла</t>
  </si>
  <si>
    <t>остале текуће дотације и трансфери</t>
  </si>
  <si>
    <t>остатале текуће дотације по закону</t>
  </si>
  <si>
    <t>остале текуће дотације по закону</t>
  </si>
  <si>
    <t>остале текуће дотације</t>
  </si>
  <si>
    <t>Отпрем.у случају отпуштања са посла</t>
  </si>
  <si>
    <t>поклони</t>
  </si>
  <si>
    <t>Соц.доп.на тер.послод.(по суд.реш)</t>
  </si>
  <si>
    <t>извршење за период јануар-фебруар 2015</t>
  </si>
  <si>
    <t xml:space="preserve">пијаце </t>
  </si>
  <si>
    <t>гробље</t>
  </si>
  <si>
    <t>укупно</t>
  </si>
  <si>
    <t>Додатна сред.</t>
  </si>
  <si>
    <t>централно грејање</t>
  </si>
  <si>
    <t>осигурање зграде</t>
  </si>
  <si>
    <t>текуће поп.и одрж.оп.за јав,безб.</t>
  </si>
  <si>
    <t>421225</t>
  </si>
  <si>
    <t>421511</t>
  </si>
  <si>
    <t>425281</t>
  </si>
  <si>
    <t>482122</t>
  </si>
  <si>
    <t>ПДВ(пословни простор)</t>
  </si>
  <si>
    <t>Управа</t>
  </si>
  <si>
    <t>423911</t>
  </si>
  <si>
    <t>остале оп.усл.(уг.о дел) обез.</t>
  </si>
  <si>
    <t>остале оп.усл.(уг.о де.)чиш.</t>
  </si>
  <si>
    <t xml:space="preserve">ОБРАЂИВАЧ: Стоја Гузина </t>
  </si>
  <si>
    <t>ДИРЕКТОР: Петар Јарић</t>
  </si>
  <si>
    <t>411151</t>
  </si>
  <si>
    <t>414111</t>
  </si>
  <si>
    <t>породиљско боловање</t>
  </si>
  <si>
    <t>Планирано</t>
  </si>
  <si>
    <t>елек. опрема (клима, фот.)</t>
  </si>
  <si>
    <t xml:space="preserve">нов. каз.и пен. по судс. </t>
  </si>
  <si>
    <t>остале текуће дот. и тр.</t>
  </si>
  <si>
    <t>ост. текуће дот. по закону</t>
  </si>
  <si>
    <t>тек. попр.и одрж. опр.за јав.без.</t>
  </si>
  <si>
    <t>помоћи у медиц. лечењу</t>
  </si>
  <si>
    <t>Соц.доп.на тер.(по суд.реш)</t>
  </si>
  <si>
    <t>Отпрем.у случају отп. са пос</t>
  </si>
  <si>
    <t>ост. пом. запос.(рађ. детета)</t>
  </si>
  <si>
    <t>осиг. зап.  на раду</t>
  </si>
  <si>
    <t>тр. слиж.пут.у земљи (смештај)</t>
  </si>
  <si>
    <t>тр. превоза на слу. путу</t>
  </si>
  <si>
    <t xml:space="preserve">пијаца </t>
  </si>
  <si>
    <t xml:space="preserve">управа </t>
  </si>
  <si>
    <t xml:space="preserve">                                                                      ПРОЦЕНА ИЗВРШЕЊА ЗА ПЕРИОД I-XI/2016</t>
  </si>
  <si>
    <t xml:space="preserve">                         ПЛАН ЗА XII/2016</t>
  </si>
  <si>
    <t xml:space="preserve"> гробљ.услуге</t>
  </si>
  <si>
    <t>гробљ.услуге</t>
  </si>
  <si>
    <t>ЈП ПОСЛОВНИ ПРОСТОР ЗЕМУН</t>
  </si>
  <si>
    <t>нак. штете за неиск. год. одмор</t>
  </si>
  <si>
    <t xml:space="preserve">                  Планирани расходи и издаци у 2016. години,  процена извршења за период I - XI/2016 и план за XII/2016</t>
  </si>
  <si>
    <t>ЈП ЗА ПИЈАЧНЕ И ПОГРЕБНЕ УСЛУГЕ ЗЕМУН</t>
  </si>
  <si>
    <t>( по контном плану за буџетски систем)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</si>
</sst>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;[Red]0.00"/>
    <numFmt numFmtId="175" formatCode="0.0000_);\(0.0000\)"/>
    <numFmt numFmtId="176" formatCode="0.00_);\(0.00\)"/>
    <numFmt numFmtId="177" formatCode="[$-409]dddd\,\ mmmm\ dd\,\ yyyy"/>
    <numFmt numFmtId="178" formatCode="[$-409]h:mm:ss\ AM/PM"/>
    <numFmt numFmtId="179" formatCode="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3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73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/>
    </xf>
    <xf numFmtId="39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4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173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7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" fontId="1" fillId="0" borderId="2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7"/>
  <sheetViews>
    <sheetView zoomScalePageLayoutView="0" workbookViewId="0" topLeftCell="A1">
      <selection activeCell="Q63" sqref="Q63"/>
    </sheetView>
  </sheetViews>
  <sheetFormatPr defaultColWidth="9.140625" defaultRowHeight="12.75"/>
  <cols>
    <col min="1" max="1" width="6.00390625" style="58" customWidth="1"/>
    <col min="2" max="2" width="20.57421875" style="0" customWidth="1"/>
    <col min="3" max="3" width="10.140625" style="0" customWidth="1"/>
    <col min="4" max="4" width="9.00390625" style="0" customWidth="1"/>
    <col min="5" max="5" width="8.00390625" style="0" customWidth="1"/>
    <col min="6" max="6" width="10.57421875" style="0" customWidth="1"/>
    <col min="7" max="7" width="10.00390625" style="0" customWidth="1"/>
    <col min="8" max="8" width="9.57421875" style="0" customWidth="1"/>
    <col min="9" max="9" width="9.7109375" style="39" customWidth="1"/>
    <col min="10" max="10" width="9.28125" style="0" customWidth="1"/>
    <col min="11" max="11" width="10.140625" style="0" customWidth="1"/>
    <col min="12" max="12" width="10.140625" style="15" customWidth="1"/>
    <col min="13" max="13" width="9.8515625" style="44" bestFit="1" customWidth="1"/>
    <col min="14" max="14" width="12.7109375" style="0" hidden="1" customWidth="1"/>
    <col min="15" max="16" width="0" style="0" hidden="1" customWidth="1"/>
    <col min="17" max="17" width="9.140625" style="0" bestFit="1" customWidth="1"/>
    <col min="18" max="20" width="0" style="0" hidden="1" customWidth="1"/>
    <col min="21" max="21" width="12.28125" style="0" bestFit="1" customWidth="1"/>
  </cols>
  <sheetData>
    <row r="1" spans="1:13" ht="12.75">
      <c r="A1" s="55"/>
      <c r="B1" s="3" t="s">
        <v>116</v>
      </c>
      <c r="C1" s="5"/>
      <c r="D1" s="5"/>
      <c r="E1" s="5"/>
      <c r="F1" s="6"/>
      <c r="G1" s="6"/>
      <c r="H1" s="5"/>
      <c r="I1" s="38"/>
      <c r="J1" s="5"/>
      <c r="K1" s="17"/>
      <c r="L1" s="17"/>
      <c r="M1" s="42"/>
    </row>
    <row r="2" spans="1:13" ht="12.75">
      <c r="A2" s="55"/>
      <c r="B2" s="48"/>
      <c r="C2" s="48"/>
      <c r="D2" s="48"/>
      <c r="E2" s="48"/>
      <c r="F2" s="48"/>
      <c r="G2" s="48"/>
      <c r="H2" s="48"/>
      <c r="I2" s="49"/>
      <c r="J2" s="17"/>
      <c r="K2" s="17"/>
      <c r="L2" s="17"/>
      <c r="M2" s="41"/>
    </row>
    <row r="3" spans="1:13" ht="12.75">
      <c r="A3" s="55"/>
      <c r="B3" s="48" t="s">
        <v>119</v>
      </c>
      <c r="C3" s="48"/>
      <c r="D3" s="48"/>
      <c r="E3" s="48"/>
      <c r="F3" s="48"/>
      <c r="G3" s="48"/>
      <c r="H3" s="48"/>
      <c r="I3" s="49"/>
      <c r="J3" s="17"/>
      <c r="K3" s="17"/>
      <c r="L3" s="17"/>
      <c r="M3" s="41"/>
    </row>
    <row r="4" spans="1:13" ht="12.75">
      <c r="A4" s="55"/>
      <c r="B4" s="48"/>
      <c r="C4" s="48"/>
      <c r="D4" s="48"/>
      <c r="E4" s="48"/>
      <c r="F4" s="48"/>
      <c r="G4" s="48"/>
      <c r="H4" s="48"/>
      <c r="I4" s="49"/>
      <c r="J4" s="17" t="s">
        <v>130</v>
      </c>
      <c r="K4" s="17"/>
      <c r="L4" s="17"/>
      <c r="M4" s="41"/>
    </row>
    <row r="5" spans="1:13" ht="12.75">
      <c r="A5" s="55" t="s">
        <v>0</v>
      </c>
      <c r="B5" s="48" t="s">
        <v>30</v>
      </c>
      <c r="C5" s="48" t="s">
        <v>1</v>
      </c>
      <c r="D5" s="48" t="s">
        <v>93</v>
      </c>
      <c r="E5" s="48" t="s">
        <v>134</v>
      </c>
      <c r="F5" s="48" t="s">
        <v>31</v>
      </c>
      <c r="G5" s="50" t="s">
        <v>113</v>
      </c>
      <c r="H5" s="50" t="s">
        <v>114</v>
      </c>
      <c r="I5" s="51" t="s">
        <v>115</v>
      </c>
      <c r="J5" s="40" t="s">
        <v>131</v>
      </c>
      <c r="K5" s="40" t="s">
        <v>132</v>
      </c>
      <c r="L5" s="40" t="s">
        <v>115</v>
      </c>
      <c r="M5" s="43" t="s">
        <v>133</v>
      </c>
    </row>
    <row r="6" spans="1:13" ht="12.75">
      <c r="A6" s="55"/>
      <c r="B6" s="48"/>
      <c r="C6" s="48"/>
      <c r="D6" s="48"/>
      <c r="E6" s="48"/>
      <c r="F6" s="48"/>
      <c r="G6" s="48"/>
      <c r="H6" s="48"/>
      <c r="I6" s="49"/>
      <c r="J6" s="17"/>
      <c r="K6" s="17"/>
      <c r="L6" s="17"/>
      <c r="M6" s="41"/>
    </row>
    <row r="7" spans="1:13" ht="12.75">
      <c r="A7" s="56">
        <v>4110</v>
      </c>
      <c r="B7" s="53" t="s">
        <v>2</v>
      </c>
      <c r="C7" s="48"/>
      <c r="D7" s="53">
        <f>D8+D9</f>
        <v>33839240</v>
      </c>
      <c r="E7" s="53">
        <f>E9</f>
        <v>3272000</v>
      </c>
      <c r="F7" s="53">
        <f>F8+F9</f>
        <v>37111240</v>
      </c>
      <c r="G7" s="53">
        <f>G8</f>
        <v>6962000</v>
      </c>
      <c r="H7" s="53">
        <f>H8</f>
        <v>6035200</v>
      </c>
      <c r="I7" s="54">
        <f>I8+I9</f>
        <v>24114040</v>
      </c>
      <c r="J7" s="46">
        <f>J8</f>
        <v>1005877.47</v>
      </c>
      <c r="K7" s="46">
        <f>K8</f>
        <v>871863.34</v>
      </c>
      <c r="L7" s="46">
        <f>L9+L8</f>
        <v>3740464.66</v>
      </c>
      <c r="M7" s="47">
        <f>M8+M9</f>
        <v>5618205.47</v>
      </c>
    </row>
    <row r="8" spans="1:14" ht="12.75">
      <c r="A8" s="57">
        <v>411111</v>
      </c>
      <c r="B8" s="48" t="s">
        <v>3</v>
      </c>
      <c r="C8" s="48"/>
      <c r="D8" s="48">
        <v>32979240</v>
      </c>
      <c r="E8" s="48"/>
      <c r="F8" s="48">
        <f>D8</f>
        <v>32979240</v>
      </c>
      <c r="G8" s="48">
        <v>6962000</v>
      </c>
      <c r="H8" s="48">
        <v>6035200</v>
      </c>
      <c r="I8" s="49">
        <f>F8-G8-H8</f>
        <v>19982040</v>
      </c>
      <c r="J8" s="17">
        <v>1005877.47</v>
      </c>
      <c r="K8" s="17">
        <v>871863.34</v>
      </c>
      <c r="L8" s="17">
        <v>2886383.81</v>
      </c>
      <c r="M8" s="41">
        <f>J8+K8+L8</f>
        <v>4764124.62</v>
      </c>
      <c r="N8" s="45"/>
    </row>
    <row r="9" spans="1:13" ht="12.75">
      <c r="A9" s="57">
        <v>411141</v>
      </c>
      <c r="B9" s="48" t="s">
        <v>110</v>
      </c>
      <c r="C9" s="48"/>
      <c r="D9" s="48">
        <v>860000</v>
      </c>
      <c r="E9" s="48">
        <v>3272000</v>
      </c>
      <c r="F9" s="48">
        <f>D9+E9</f>
        <v>4132000</v>
      </c>
      <c r="G9" s="48"/>
      <c r="H9" s="48"/>
      <c r="I9" s="49">
        <f>F9</f>
        <v>4132000</v>
      </c>
      <c r="J9" s="17"/>
      <c r="K9" s="17"/>
      <c r="L9" s="17">
        <v>854080.85</v>
      </c>
      <c r="M9" s="41">
        <f>L9</f>
        <v>854080.85</v>
      </c>
    </row>
    <row r="10" spans="1:13" ht="12.75">
      <c r="A10" s="56">
        <v>4120</v>
      </c>
      <c r="B10" s="53" t="s">
        <v>4</v>
      </c>
      <c r="C10" s="48"/>
      <c r="D10" s="53">
        <f>D12+D11</f>
        <v>6057280</v>
      </c>
      <c r="E10" s="53">
        <f>E12</f>
        <v>588000</v>
      </c>
      <c r="F10" s="53">
        <f>F11+F12</f>
        <v>6645280</v>
      </c>
      <c r="G10" s="53">
        <f>G11</f>
        <v>1246200</v>
      </c>
      <c r="H10" s="53">
        <f>H11</f>
        <v>1080300</v>
      </c>
      <c r="I10" s="54">
        <f>I11+I12</f>
        <v>4318780</v>
      </c>
      <c r="J10" s="46">
        <f>J11</f>
        <v>180427.52</v>
      </c>
      <c r="K10" s="46">
        <f>K11</f>
        <v>156460.03</v>
      </c>
      <c r="L10" s="46">
        <f>L11</f>
        <v>669878.64</v>
      </c>
      <c r="M10" s="47">
        <f>J10+K10+L10</f>
        <v>1006766.19</v>
      </c>
    </row>
    <row r="11" spans="1:13" ht="12.75">
      <c r="A11" s="57">
        <v>4121</v>
      </c>
      <c r="B11" s="48" t="s">
        <v>4</v>
      </c>
      <c r="C11" s="48"/>
      <c r="D11" s="48">
        <v>5903280</v>
      </c>
      <c r="E11" s="48"/>
      <c r="F11" s="48">
        <f>D11</f>
        <v>5903280</v>
      </c>
      <c r="G11" s="48">
        <v>1246200</v>
      </c>
      <c r="H11" s="48">
        <v>1080300</v>
      </c>
      <c r="I11" s="49">
        <f>D11-G11-H11</f>
        <v>3576780</v>
      </c>
      <c r="J11" s="17">
        <v>180427.52</v>
      </c>
      <c r="K11" s="17">
        <v>156460.03</v>
      </c>
      <c r="L11" s="17">
        <v>669878.64</v>
      </c>
      <c r="M11" s="41">
        <f>J11+K11+L11</f>
        <v>1006766.19</v>
      </c>
    </row>
    <row r="12" spans="1:13" ht="12.75">
      <c r="A12" s="57">
        <v>4121</v>
      </c>
      <c r="B12" s="48" t="s">
        <v>129</v>
      </c>
      <c r="C12" s="48"/>
      <c r="D12" s="48">
        <v>154000</v>
      </c>
      <c r="E12" s="48">
        <v>588000</v>
      </c>
      <c r="F12" s="48">
        <f>D12+E12</f>
        <v>742000</v>
      </c>
      <c r="G12" s="48"/>
      <c r="H12" s="48"/>
      <c r="I12" s="49">
        <f>F12</f>
        <v>742000</v>
      </c>
      <c r="J12" s="17"/>
      <c r="K12" s="17"/>
      <c r="L12" s="17"/>
      <c r="M12" s="41"/>
    </row>
    <row r="13" spans="1:13" ht="12.75">
      <c r="A13" s="56">
        <v>4140</v>
      </c>
      <c r="B13" s="53" t="s">
        <v>5</v>
      </c>
      <c r="C13" s="48"/>
      <c r="D13" s="53">
        <f>D14+D15+D16+D17+D18</f>
        <v>1947000</v>
      </c>
      <c r="E13" s="53"/>
      <c r="F13" s="53">
        <f aca="true" t="shared" si="0" ref="F13:F18">D13</f>
        <v>1947000</v>
      </c>
      <c r="G13" s="53">
        <f>G15</f>
        <v>210480</v>
      </c>
      <c r="H13" s="53">
        <f>H15</f>
        <v>182450</v>
      </c>
      <c r="I13" s="54">
        <f>I14+I15+I16+I17+I18</f>
        <v>1554070</v>
      </c>
      <c r="J13" s="46"/>
      <c r="K13" s="17"/>
      <c r="L13" s="46">
        <f>L14+L17</f>
        <v>167478</v>
      </c>
      <c r="M13" s="47">
        <f>M14+M17</f>
        <v>167478</v>
      </c>
    </row>
    <row r="14" spans="1:13" ht="12.75">
      <c r="A14" s="57">
        <v>414311</v>
      </c>
      <c r="B14" s="48" t="s">
        <v>33</v>
      </c>
      <c r="C14" s="48"/>
      <c r="D14" s="48">
        <v>365000</v>
      </c>
      <c r="E14" s="48"/>
      <c r="F14" s="48">
        <f t="shared" si="0"/>
        <v>365000</v>
      </c>
      <c r="G14" s="48"/>
      <c r="H14" s="48"/>
      <c r="I14" s="49">
        <f>F14</f>
        <v>365000</v>
      </c>
      <c r="J14" s="17"/>
      <c r="K14" s="17"/>
      <c r="L14" s="17">
        <v>137478</v>
      </c>
      <c r="M14" s="41">
        <f>L14</f>
        <v>137478</v>
      </c>
    </row>
    <row r="15" spans="1:13" ht="12.75">
      <c r="A15" s="57">
        <v>41312</v>
      </c>
      <c r="B15" s="48" t="s">
        <v>127</v>
      </c>
      <c r="C15" s="48"/>
      <c r="D15" s="48">
        <v>997000</v>
      </c>
      <c r="E15" s="48"/>
      <c r="F15" s="48">
        <f t="shared" si="0"/>
        <v>997000</v>
      </c>
      <c r="G15" s="48">
        <v>210480</v>
      </c>
      <c r="H15" s="48">
        <v>182450</v>
      </c>
      <c r="I15" s="49">
        <f>F15-G15-H15</f>
        <v>604070</v>
      </c>
      <c r="J15" s="17"/>
      <c r="K15" s="17"/>
      <c r="L15" s="17"/>
      <c r="M15" s="41"/>
    </row>
    <row r="16" spans="1:13" ht="12.75">
      <c r="A16" s="57">
        <v>414314</v>
      </c>
      <c r="B16" s="48" t="s">
        <v>34</v>
      </c>
      <c r="C16" s="48"/>
      <c r="D16" s="48">
        <v>250000</v>
      </c>
      <c r="E16" s="48"/>
      <c r="F16" s="48">
        <f t="shared" si="0"/>
        <v>250000</v>
      </c>
      <c r="G16" s="48"/>
      <c r="H16" s="48"/>
      <c r="I16" s="49">
        <f>F16</f>
        <v>250000</v>
      </c>
      <c r="J16" s="17"/>
      <c r="K16" s="17"/>
      <c r="L16" s="17"/>
      <c r="M16" s="41"/>
    </row>
    <row r="17" spans="1:13" ht="12.75">
      <c r="A17" s="57">
        <v>414411</v>
      </c>
      <c r="B17" s="48" t="s">
        <v>100</v>
      </c>
      <c r="C17" s="48"/>
      <c r="D17" s="48">
        <v>150000</v>
      </c>
      <c r="E17" s="48"/>
      <c r="F17" s="48">
        <f t="shared" si="0"/>
        <v>150000</v>
      </c>
      <c r="G17" s="48"/>
      <c r="H17" s="48"/>
      <c r="I17" s="49">
        <f>F17</f>
        <v>150000</v>
      </c>
      <c r="J17" s="17"/>
      <c r="K17" s="17"/>
      <c r="L17" s="17">
        <v>30000</v>
      </c>
      <c r="M17" s="41">
        <f>L17</f>
        <v>30000</v>
      </c>
    </row>
    <row r="18" spans="1:13" ht="12.75">
      <c r="A18" s="57">
        <v>414419</v>
      </c>
      <c r="B18" s="48" t="s">
        <v>120</v>
      </c>
      <c r="C18" s="48"/>
      <c r="D18" s="48">
        <v>185000</v>
      </c>
      <c r="E18" s="48"/>
      <c r="F18" s="48">
        <f t="shared" si="0"/>
        <v>185000</v>
      </c>
      <c r="G18" s="48"/>
      <c r="H18" s="48"/>
      <c r="I18" s="49">
        <f>F18</f>
        <v>185000</v>
      </c>
      <c r="J18" s="17"/>
      <c r="K18" s="17"/>
      <c r="L18" s="17"/>
      <c r="M18" s="41"/>
    </row>
    <row r="19" spans="1:13" ht="12.75">
      <c r="A19" s="56">
        <v>4150</v>
      </c>
      <c r="B19" s="53" t="s">
        <v>6</v>
      </c>
      <c r="C19" s="48"/>
      <c r="D19" s="52">
        <f>D20+D21</f>
        <v>1375000</v>
      </c>
      <c r="E19" s="52"/>
      <c r="F19" s="53">
        <f>F20</f>
        <v>1375000</v>
      </c>
      <c r="G19" s="53">
        <f>G20</f>
        <v>342000</v>
      </c>
      <c r="H19" s="53">
        <f>H20</f>
        <v>259000</v>
      </c>
      <c r="I19" s="54">
        <f>F19-G19-H19</f>
        <v>774000</v>
      </c>
      <c r="J19" s="46">
        <f>J20</f>
        <v>50691</v>
      </c>
      <c r="K19" s="46">
        <f>K20</f>
        <v>38400</v>
      </c>
      <c r="L19" s="46">
        <f>L20</f>
        <v>114661.12</v>
      </c>
      <c r="M19" s="47">
        <f>J19+K19+L19</f>
        <v>203752.12</v>
      </c>
    </row>
    <row r="20" spans="1:13" ht="12.75">
      <c r="A20" s="57">
        <v>415112</v>
      </c>
      <c r="B20" s="48" t="s">
        <v>35</v>
      </c>
      <c r="C20" s="48"/>
      <c r="D20" s="48">
        <v>1375000</v>
      </c>
      <c r="E20" s="48"/>
      <c r="F20" s="48">
        <f>D20</f>
        <v>1375000</v>
      </c>
      <c r="G20" s="48">
        <v>342000</v>
      </c>
      <c r="H20" s="48">
        <v>259000</v>
      </c>
      <c r="I20" s="49">
        <f>F20-G20-H20</f>
        <v>774000</v>
      </c>
      <c r="J20" s="17">
        <v>50691</v>
      </c>
      <c r="K20" s="17">
        <v>38400</v>
      </c>
      <c r="L20" s="17">
        <v>114661.12</v>
      </c>
      <c r="M20" s="41">
        <f>J20+K20+L20</f>
        <v>203752.12</v>
      </c>
    </row>
    <row r="21" spans="1:13" ht="12.75">
      <c r="A21" s="57">
        <v>415119</v>
      </c>
      <c r="B21" s="48" t="s">
        <v>36</v>
      </c>
      <c r="C21" s="48"/>
      <c r="D21" s="48"/>
      <c r="E21" s="48"/>
      <c r="F21" s="48"/>
      <c r="G21" s="48"/>
      <c r="H21" s="48"/>
      <c r="I21" s="49"/>
      <c r="J21" s="17"/>
      <c r="K21" s="17"/>
      <c r="L21" s="17"/>
      <c r="M21" s="41"/>
    </row>
    <row r="22" spans="1:13" ht="12.75">
      <c r="A22" s="56">
        <v>4160</v>
      </c>
      <c r="B22" s="53" t="s">
        <v>7</v>
      </c>
      <c r="C22" s="48"/>
      <c r="D22" s="53">
        <f>D23+D24</f>
        <v>180000</v>
      </c>
      <c r="E22" s="53"/>
      <c r="F22" s="53">
        <f>F23+F24</f>
        <v>180000</v>
      </c>
      <c r="G22" s="48"/>
      <c r="H22" s="53"/>
      <c r="I22" s="54">
        <f>I23+I24</f>
        <v>180000</v>
      </c>
      <c r="J22" s="46"/>
      <c r="K22" s="17"/>
      <c r="L22" s="46">
        <f>L23</f>
        <v>82233.6</v>
      </c>
      <c r="M22" s="47">
        <f>L22</f>
        <v>82233.6</v>
      </c>
    </row>
    <row r="23" spans="1:13" ht="12.75">
      <c r="A23" s="57">
        <v>416111</v>
      </c>
      <c r="B23" s="48" t="s">
        <v>37</v>
      </c>
      <c r="C23" s="48"/>
      <c r="D23" s="48">
        <v>180000</v>
      </c>
      <c r="E23" s="48"/>
      <c r="F23" s="48">
        <f>D23</f>
        <v>180000</v>
      </c>
      <c r="G23" s="48"/>
      <c r="H23" s="48"/>
      <c r="I23" s="49">
        <f>F23-H23</f>
        <v>180000</v>
      </c>
      <c r="J23" s="17"/>
      <c r="K23" s="17"/>
      <c r="L23" s="17">
        <v>82233.6</v>
      </c>
      <c r="M23" s="41">
        <f>L23</f>
        <v>82233.6</v>
      </c>
    </row>
    <row r="24" spans="1:13" ht="12.75">
      <c r="A24" s="57">
        <v>416121</v>
      </c>
      <c r="B24" s="48" t="s">
        <v>78</v>
      </c>
      <c r="C24" s="48"/>
      <c r="D24" s="48">
        <v>0</v>
      </c>
      <c r="E24" s="48"/>
      <c r="F24" s="48">
        <f>D24</f>
        <v>0</v>
      </c>
      <c r="G24" s="48"/>
      <c r="H24" s="48"/>
      <c r="I24" s="49">
        <f>F24-H24</f>
        <v>0</v>
      </c>
      <c r="J24" s="17"/>
      <c r="K24" s="17"/>
      <c r="L24" s="17"/>
      <c r="M24" s="41"/>
    </row>
    <row r="25" spans="1:13" ht="12.75">
      <c r="A25" s="56">
        <v>4210</v>
      </c>
      <c r="B25" s="53" t="s">
        <v>8</v>
      </c>
      <c r="C25" s="53"/>
      <c r="D25" s="53">
        <f>D26+D28+D29+D30+D31+D32+D33+D34+D35+D37+D38+D39+D40</f>
        <v>8310000</v>
      </c>
      <c r="E25" s="53">
        <f>E27+E28+E29+E31+E32+E36</f>
        <v>553000</v>
      </c>
      <c r="F25" s="53">
        <f>F26+F27+F28+F29+F30+F31+F32+F33+F34+F35+F36+F37+F38+F39+F40</f>
        <v>8863000</v>
      </c>
      <c r="G25" s="53">
        <f>G28+G29+G30+G31+G39</f>
        <v>4811000</v>
      </c>
      <c r="H25" s="53">
        <f>H28+H31</f>
        <v>1335000</v>
      </c>
      <c r="I25" s="54">
        <f>I26+I28+I29+I31+I32+I33+I34+I35+I37+I38+I40</f>
        <v>2396000</v>
      </c>
      <c r="J25" s="46">
        <f>J28+J29+J30+J31+J39</f>
        <v>635620.62</v>
      </c>
      <c r="K25" s="46">
        <f>K28+K31</f>
        <v>134515.62</v>
      </c>
      <c r="L25" s="46">
        <f>L26+L28+L29+L31+L32+L33+L34+L35+L37</f>
        <v>305534.25</v>
      </c>
      <c r="M25" s="47">
        <f>M26+M28+M29+M30+M31+M32+M33+M34+M35+M37+M39</f>
        <v>1075670.4900000002</v>
      </c>
    </row>
    <row r="26" spans="1:13" ht="12.75">
      <c r="A26" s="57">
        <v>421111</v>
      </c>
      <c r="B26" s="48" t="s">
        <v>24</v>
      </c>
      <c r="C26" s="48"/>
      <c r="D26" s="48">
        <v>300000</v>
      </c>
      <c r="E26" s="48"/>
      <c r="F26" s="48">
        <f>D26</f>
        <v>300000</v>
      </c>
      <c r="G26" s="48"/>
      <c r="H26" s="48"/>
      <c r="I26" s="49">
        <v>300000</v>
      </c>
      <c r="J26" s="17"/>
      <c r="K26" s="17"/>
      <c r="L26" s="17">
        <v>40000</v>
      </c>
      <c r="M26" s="41">
        <f>L26</f>
        <v>40000</v>
      </c>
    </row>
    <row r="27" spans="1:13" ht="12.75">
      <c r="A27" s="57">
        <v>421225</v>
      </c>
      <c r="B27" s="48" t="s">
        <v>135</v>
      </c>
      <c r="C27" s="48"/>
      <c r="D27" s="48"/>
      <c r="E27" s="48">
        <v>282000</v>
      </c>
      <c r="F27" s="48">
        <f>E27</f>
        <v>282000</v>
      </c>
      <c r="G27" s="48"/>
      <c r="H27" s="48"/>
      <c r="I27" s="49"/>
      <c r="J27" s="17"/>
      <c r="K27" s="17"/>
      <c r="L27" s="17"/>
      <c r="M27" s="41"/>
    </row>
    <row r="28" spans="1:13" ht="12.75">
      <c r="A28" s="57">
        <v>421211</v>
      </c>
      <c r="B28" s="48" t="s">
        <v>10</v>
      </c>
      <c r="C28" s="48"/>
      <c r="D28" s="48">
        <v>900000</v>
      </c>
      <c r="E28" s="48">
        <v>182000</v>
      </c>
      <c r="F28" s="48">
        <f>D28+E28</f>
        <v>1082000</v>
      </c>
      <c r="G28" s="48">
        <v>446000</v>
      </c>
      <c r="H28" s="48">
        <v>315000</v>
      </c>
      <c r="I28" s="49">
        <f>F28-G28-H28</f>
        <v>321000</v>
      </c>
      <c r="J28" s="17">
        <v>80356.21</v>
      </c>
      <c r="K28" s="17">
        <v>56765.97</v>
      </c>
      <c r="L28" s="17">
        <v>24990.78</v>
      </c>
      <c r="M28" s="41">
        <f>J28+K28+L28</f>
        <v>162112.96</v>
      </c>
    </row>
    <row r="29" spans="1:13" ht="12.75">
      <c r="A29" s="57">
        <v>421311</v>
      </c>
      <c r="B29" s="48" t="s">
        <v>38</v>
      </c>
      <c r="C29" s="48"/>
      <c r="D29" s="48">
        <v>800000</v>
      </c>
      <c r="E29" s="48">
        <v>25000</v>
      </c>
      <c r="F29" s="48">
        <f>D29+E29</f>
        <v>825000</v>
      </c>
      <c r="G29" s="48">
        <v>480000</v>
      </c>
      <c r="H29" s="48"/>
      <c r="I29" s="49">
        <f>F29-G29</f>
        <v>345000</v>
      </c>
      <c r="J29" s="17">
        <v>56446.98</v>
      </c>
      <c r="K29" s="17"/>
      <c r="L29" s="17">
        <v>38879.32</v>
      </c>
      <c r="M29" s="41">
        <f>J29+L29</f>
        <v>95326.3</v>
      </c>
    </row>
    <row r="30" spans="1:13" ht="12.75">
      <c r="A30" s="57">
        <v>421321</v>
      </c>
      <c r="B30" s="48" t="s">
        <v>39</v>
      </c>
      <c r="C30" s="48"/>
      <c r="D30" s="48">
        <v>120000</v>
      </c>
      <c r="E30" s="48"/>
      <c r="F30" s="48">
        <f>D30</f>
        <v>120000</v>
      </c>
      <c r="G30" s="48">
        <v>120000</v>
      </c>
      <c r="H30" s="48"/>
      <c r="I30" s="49"/>
      <c r="J30" s="17">
        <v>20000</v>
      </c>
      <c r="K30" s="17"/>
      <c r="L30" s="17"/>
      <c r="M30" s="41">
        <f>J30</f>
        <v>20000</v>
      </c>
    </row>
    <row r="31" spans="1:13" ht="12.75">
      <c r="A31" s="57">
        <v>421325</v>
      </c>
      <c r="B31" s="48" t="s">
        <v>40</v>
      </c>
      <c r="C31" s="48"/>
      <c r="D31" s="48">
        <v>3600000</v>
      </c>
      <c r="E31" s="48">
        <v>25000</v>
      </c>
      <c r="F31" s="48">
        <f>D31+E31</f>
        <v>3625000</v>
      </c>
      <c r="G31" s="48">
        <v>2565000</v>
      </c>
      <c r="H31" s="48">
        <v>1020000</v>
      </c>
      <c r="I31" s="49">
        <v>40000</v>
      </c>
      <c r="J31" s="17">
        <v>378817.43</v>
      </c>
      <c r="K31" s="17">
        <v>77749.65</v>
      </c>
      <c r="L31" s="17">
        <v>1801.18</v>
      </c>
      <c r="M31" s="41">
        <f>J31+K31+L31</f>
        <v>458368.25999999995</v>
      </c>
    </row>
    <row r="32" spans="1:13" ht="12.75">
      <c r="A32" s="57">
        <v>421411</v>
      </c>
      <c r="B32" s="48" t="s">
        <v>41</v>
      </c>
      <c r="C32" s="48"/>
      <c r="D32" s="48">
        <v>300000</v>
      </c>
      <c r="E32" s="48">
        <v>16000</v>
      </c>
      <c r="F32" s="48">
        <f>D32+E32</f>
        <v>316000</v>
      </c>
      <c r="G32" s="48"/>
      <c r="H32" s="48"/>
      <c r="I32" s="49">
        <v>300000</v>
      </c>
      <c r="J32" s="17"/>
      <c r="K32" s="17"/>
      <c r="L32" s="17">
        <v>37591.3</v>
      </c>
      <c r="M32" s="41">
        <f>L32</f>
        <v>37591.3</v>
      </c>
    </row>
    <row r="33" spans="1:13" ht="12.75">
      <c r="A33" s="57">
        <v>421412</v>
      </c>
      <c r="B33" s="48" t="s">
        <v>42</v>
      </c>
      <c r="C33" s="48"/>
      <c r="D33" s="48">
        <v>130000</v>
      </c>
      <c r="E33" s="48"/>
      <c r="F33" s="48">
        <f>D33</f>
        <v>130000</v>
      </c>
      <c r="G33" s="48"/>
      <c r="H33" s="48"/>
      <c r="I33" s="49">
        <v>130000</v>
      </c>
      <c r="J33" s="17"/>
      <c r="K33" s="17"/>
      <c r="L33" s="17">
        <v>16877.4</v>
      </c>
      <c r="M33" s="41">
        <f>L33</f>
        <v>16877.4</v>
      </c>
    </row>
    <row r="34" spans="1:13" ht="12.75">
      <c r="A34" s="57">
        <v>421414</v>
      </c>
      <c r="B34" s="48" t="s">
        <v>43</v>
      </c>
      <c r="C34" s="48"/>
      <c r="D34" s="48">
        <v>450000</v>
      </c>
      <c r="E34" s="48"/>
      <c r="F34" s="48">
        <f>D34</f>
        <v>450000</v>
      </c>
      <c r="G34" s="48"/>
      <c r="H34" s="48"/>
      <c r="I34" s="49">
        <f>F34</f>
        <v>450000</v>
      </c>
      <c r="J34" s="17"/>
      <c r="K34" s="17"/>
      <c r="L34" s="17">
        <v>15600.27</v>
      </c>
      <c r="M34" s="41">
        <f>L34</f>
        <v>15600.27</v>
      </c>
    </row>
    <row r="35" spans="1:13" ht="13.5" customHeight="1">
      <c r="A35" s="57">
        <v>421421</v>
      </c>
      <c r="B35" s="48" t="s">
        <v>44</v>
      </c>
      <c r="C35" s="48"/>
      <c r="D35" s="48">
        <v>300000</v>
      </c>
      <c r="E35" s="48"/>
      <c r="F35" s="48">
        <f>D35</f>
        <v>300000</v>
      </c>
      <c r="G35" s="48"/>
      <c r="H35" s="48"/>
      <c r="I35" s="49">
        <f>F35</f>
        <v>300000</v>
      </c>
      <c r="J35" s="17"/>
      <c r="K35" s="17"/>
      <c r="L35" s="17">
        <v>40000</v>
      </c>
      <c r="M35" s="41">
        <f>L35</f>
        <v>40000</v>
      </c>
    </row>
    <row r="36" spans="1:13" ht="13.5" customHeight="1">
      <c r="A36" s="57">
        <v>421511</v>
      </c>
      <c r="B36" s="48" t="s">
        <v>136</v>
      </c>
      <c r="C36" s="48"/>
      <c r="D36" s="48"/>
      <c r="E36" s="48">
        <v>23000</v>
      </c>
      <c r="F36" s="48">
        <f>E36</f>
        <v>23000</v>
      </c>
      <c r="G36" s="48"/>
      <c r="H36" s="48"/>
      <c r="I36" s="49"/>
      <c r="J36" s="17"/>
      <c r="K36" s="17"/>
      <c r="L36" s="17"/>
      <c r="M36" s="41"/>
    </row>
    <row r="37" spans="1:13" ht="12.75">
      <c r="A37" s="57">
        <v>421521</v>
      </c>
      <c r="B37" s="48" t="s">
        <v>107</v>
      </c>
      <c r="C37" s="48"/>
      <c r="D37" s="48">
        <v>100000</v>
      </c>
      <c r="E37" s="48"/>
      <c r="F37" s="48">
        <f>D37</f>
        <v>100000</v>
      </c>
      <c r="G37" s="48"/>
      <c r="H37" s="48"/>
      <c r="I37" s="49">
        <v>100000</v>
      </c>
      <c r="J37" s="17"/>
      <c r="K37" s="17"/>
      <c r="L37" s="17">
        <v>89794</v>
      </c>
      <c r="M37" s="41">
        <f>L37</f>
        <v>89794</v>
      </c>
    </row>
    <row r="38" spans="1:13" ht="12.75">
      <c r="A38" s="57">
        <v>421512</v>
      </c>
      <c r="B38" s="48" t="s">
        <v>45</v>
      </c>
      <c r="C38" s="48"/>
      <c r="D38" s="48">
        <v>100000</v>
      </c>
      <c r="E38" s="48"/>
      <c r="F38" s="48">
        <v>100000</v>
      </c>
      <c r="G38" s="48"/>
      <c r="H38" s="48"/>
      <c r="I38" s="49">
        <v>100000</v>
      </c>
      <c r="J38" s="17"/>
      <c r="K38" s="17"/>
      <c r="L38" s="17"/>
      <c r="M38" s="41"/>
    </row>
    <row r="39" spans="1:13" ht="12.75">
      <c r="A39" s="57">
        <v>421391</v>
      </c>
      <c r="B39" s="48" t="s">
        <v>32</v>
      </c>
      <c r="C39" s="48"/>
      <c r="D39" s="48">
        <v>1200000</v>
      </c>
      <c r="E39" s="48"/>
      <c r="F39" s="48">
        <f>D39</f>
        <v>1200000</v>
      </c>
      <c r="G39" s="48">
        <v>1200000</v>
      </c>
      <c r="H39" s="48"/>
      <c r="I39" s="49"/>
      <c r="J39" s="17">
        <v>100000</v>
      </c>
      <c r="K39" s="17"/>
      <c r="L39" s="17"/>
      <c r="M39" s="41">
        <f>J39</f>
        <v>100000</v>
      </c>
    </row>
    <row r="40" spans="1:13" ht="12.75">
      <c r="A40" s="57">
        <v>421392</v>
      </c>
      <c r="B40" s="48" t="s">
        <v>105</v>
      </c>
      <c r="C40" s="48"/>
      <c r="D40" s="48">
        <v>10000</v>
      </c>
      <c r="E40" s="48"/>
      <c r="F40" s="48">
        <f>D40</f>
        <v>10000</v>
      </c>
      <c r="G40" s="48"/>
      <c r="H40" s="48"/>
      <c r="I40" s="49">
        <v>10000</v>
      </c>
      <c r="J40" s="17"/>
      <c r="K40" s="17"/>
      <c r="L40" s="17"/>
      <c r="M40" s="41"/>
    </row>
    <row r="41" spans="1:13" ht="12.75">
      <c r="A41" s="56">
        <v>4220</v>
      </c>
      <c r="B41" s="53" t="s">
        <v>11</v>
      </c>
      <c r="C41" s="48"/>
      <c r="D41" s="53">
        <f>D42+D43+D44</f>
        <v>390000</v>
      </c>
      <c r="E41" s="53"/>
      <c r="F41" s="53">
        <f>F42+F43+F44</f>
        <v>390000</v>
      </c>
      <c r="G41" s="53">
        <f>G44</f>
        <v>150000</v>
      </c>
      <c r="H41" s="53"/>
      <c r="I41" s="54">
        <f>I42+I43</f>
        <v>240000</v>
      </c>
      <c r="J41" s="46"/>
      <c r="K41" s="17"/>
      <c r="L41" s="17"/>
      <c r="M41" s="41"/>
    </row>
    <row r="42" spans="1:13" ht="12.75">
      <c r="A42" s="57">
        <v>422121</v>
      </c>
      <c r="B42" s="48" t="s">
        <v>108</v>
      </c>
      <c r="C42" s="48"/>
      <c r="D42" s="48">
        <v>40000</v>
      </c>
      <c r="E42" s="48"/>
      <c r="F42" s="48">
        <v>40000</v>
      </c>
      <c r="G42" s="48"/>
      <c r="H42" s="53"/>
      <c r="I42" s="49">
        <v>40000</v>
      </c>
      <c r="J42" s="46"/>
      <c r="K42" s="17"/>
      <c r="L42" s="17"/>
      <c r="M42" s="41"/>
    </row>
    <row r="43" spans="1:13" ht="12.75">
      <c r="A43" s="57">
        <v>422131</v>
      </c>
      <c r="B43" s="48" t="s">
        <v>109</v>
      </c>
      <c r="C43" s="48"/>
      <c r="D43" s="48">
        <v>200000</v>
      </c>
      <c r="E43" s="48"/>
      <c r="F43" s="48">
        <f>D43</f>
        <v>200000</v>
      </c>
      <c r="G43" s="48"/>
      <c r="H43" s="53"/>
      <c r="I43" s="49">
        <f>F43</f>
        <v>200000</v>
      </c>
      <c r="J43" s="46"/>
      <c r="K43" s="17"/>
      <c r="L43" s="17"/>
      <c r="M43" s="41"/>
    </row>
    <row r="44" spans="1:13" ht="12.75">
      <c r="A44" s="57">
        <v>422911</v>
      </c>
      <c r="B44" s="48" t="s">
        <v>46</v>
      </c>
      <c r="C44" s="53"/>
      <c r="D44" s="48">
        <v>150000</v>
      </c>
      <c r="E44" s="48"/>
      <c r="F44" s="48">
        <f>D44</f>
        <v>150000</v>
      </c>
      <c r="G44" s="48">
        <v>150000</v>
      </c>
      <c r="H44" s="48"/>
      <c r="I44" s="49"/>
      <c r="J44" s="17"/>
      <c r="K44" s="17"/>
      <c r="L44" s="17"/>
      <c r="M44" s="41"/>
    </row>
    <row r="45" spans="1:13" ht="12.75">
      <c r="A45" s="56">
        <v>4230</v>
      </c>
      <c r="B45" s="53" t="s">
        <v>12</v>
      </c>
      <c r="C45" s="53">
        <f>C52+C54+C59</f>
        <v>3957000</v>
      </c>
      <c r="D45" s="53">
        <f>D46+D47+D48+D49+D50+D51+D52+D53+D56+D57+D58+D59</f>
        <v>1922000</v>
      </c>
      <c r="E45" s="53">
        <f>E59</f>
        <v>1064000</v>
      </c>
      <c r="F45" s="53">
        <f>F46+F47+F48+F49+F50+F51+F52+F53+F54+F56+F57+F58+F59</f>
        <v>6943000</v>
      </c>
      <c r="G45" s="53">
        <f>G52+G59</f>
        <v>1274000</v>
      </c>
      <c r="H45" s="53">
        <f>H59</f>
        <v>1353000</v>
      </c>
      <c r="I45" s="54">
        <f>I46+I47+I48+I49+I50+I51+I52+I53+I54+I56+I57+I58+I59</f>
        <v>4316000</v>
      </c>
      <c r="J45" s="46">
        <f>J59</f>
        <v>203697.2</v>
      </c>
      <c r="K45" s="46">
        <f>K59</f>
        <v>225372.34</v>
      </c>
      <c r="L45" s="46">
        <f>L47+L48+L54+L56+L57+L59</f>
        <v>277705.57</v>
      </c>
      <c r="M45" s="47">
        <f>M59+M57+M56+M54+M48+M47</f>
        <v>706775.11</v>
      </c>
    </row>
    <row r="46" spans="1:13" ht="12.75">
      <c r="A46" s="57">
        <v>423191</v>
      </c>
      <c r="B46" s="48" t="s">
        <v>47</v>
      </c>
      <c r="C46" s="48"/>
      <c r="D46" s="48">
        <v>20000</v>
      </c>
      <c r="E46" s="48"/>
      <c r="F46" s="48">
        <v>20000</v>
      </c>
      <c r="G46" s="48"/>
      <c r="H46" s="48"/>
      <c r="I46" s="49">
        <v>20000</v>
      </c>
      <c r="J46" s="17"/>
      <c r="K46" s="17"/>
      <c r="L46" s="17"/>
      <c r="M46" s="41"/>
    </row>
    <row r="47" spans="1:13" ht="12.75">
      <c r="A47" s="57">
        <v>423212</v>
      </c>
      <c r="B47" s="48" t="s">
        <v>95</v>
      </c>
      <c r="C47" s="48"/>
      <c r="D47" s="48">
        <v>180000</v>
      </c>
      <c r="E47" s="48"/>
      <c r="F47" s="48">
        <f>D47</f>
        <v>180000</v>
      </c>
      <c r="G47" s="48"/>
      <c r="H47" s="48"/>
      <c r="I47" s="49">
        <v>180000</v>
      </c>
      <c r="J47" s="17"/>
      <c r="K47" s="17"/>
      <c r="L47" s="17">
        <v>14515.2</v>
      </c>
      <c r="M47" s="41">
        <f>L47</f>
        <v>14515.2</v>
      </c>
    </row>
    <row r="48" spans="1:13" ht="12.75">
      <c r="A48" s="57">
        <v>423291</v>
      </c>
      <c r="B48" s="48" t="s">
        <v>48</v>
      </c>
      <c r="C48" s="48"/>
      <c r="D48" s="48">
        <v>160000</v>
      </c>
      <c r="E48" s="48"/>
      <c r="F48" s="48">
        <f>D48</f>
        <v>160000</v>
      </c>
      <c r="G48" s="48"/>
      <c r="H48" s="48"/>
      <c r="I48" s="49">
        <v>160000</v>
      </c>
      <c r="J48" s="17"/>
      <c r="K48" s="17"/>
      <c r="L48" s="17">
        <v>24000</v>
      </c>
      <c r="M48" s="41">
        <f>L48</f>
        <v>24000</v>
      </c>
    </row>
    <row r="49" spans="1:13" ht="12.75">
      <c r="A49" s="57">
        <v>423321</v>
      </c>
      <c r="B49" s="48" t="s">
        <v>49</v>
      </c>
      <c r="C49" s="48"/>
      <c r="D49" s="48">
        <v>60000</v>
      </c>
      <c r="E49" s="48"/>
      <c r="F49" s="48">
        <f>D49</f>
        <v>60000</v>
      </c>
      <c r="G49" s="48"/>
      <c r="H49" s="48"/>
      <c r="I49" s="49">
        <v>60000</v>
      </c>
      <c r="J49" s="17"/>
      <c r="K49" s="17"/>
      <c r="L49" s="17"/>
      <c r="M49" s="41"/>
    </row>
    <row r="50" spans="1:13" ht="12.75">
      <c r="A50" s="57">
        <v>423399</v>
      </c>
      <c r="B50" s="48" t="s">
        <v>50</v>
      </c>
      <c r="C50" s="48"/>
      <c r="D50" s="48">
        <v>40000</v>
      </c>
      <c r="E50" s="48"/>
      <c r="F50" s="48">
        <f>D50</f>
        <v>40000</v>
      </c>
      <c r="G50" s="48"/>
      <c r="H50" s="48"/>
      <c r="I50" s="49">
        <f>F50</f>
        <v>40000</v>
      </c>
      <c r="J50" s="17"/>
      <c r="K50" s="17"/>
      <c r="L50" s="17"/>
      <c r="M50" s="41"/>
    </row>
    <row r="51" spans="1:13" ht="12.75">
      <c r="A51" s="57">
        <v>423413</v>
      </c>
      <c r="B51" s="48" t="s">
        <v>54</v>
      </c>
      <c r="C51" s="48"/>
      <c r="D51" s="48">
        <v>20000</v>
      </c>
      <c r="E51" s="48"/>
      <c r="F51" s="48">
        <f>D51</f>
        <v>20000</v>
      </c>
      <c r="G51" s="48"/>
      <c r="H51" s="48"/>
      <c r="I51" s="49">
        <f>F51</f>
        <v>20000</v>
      </c>
      <c r="J51" s="17"/>
      <c r="K51" s="17"/>
      <c r="L51" s="17"/>
      <c r="M51" s="41"/>
    </row>
    <row r="52" spans="1:13" ht="12.75">
      <c r="A52" s="57">
        <v>423432</v>
      </c>
      <c r="B52" s="48" t="s">
        <v>51</v>
      </c>
      <c r="C52" s="48">
        <v>330000</v>
      </c>
      <c r="D52" s="48">
        <v>50000</v>
      </c>
      <c r="E52" s="48"/>
      <c r="F52" s="48">
        <f>C52+D52</f>
        <v>380000</v>
      </c>
      <c r="G52" s="48">
        <v>50000</v>
      </c>
      <c r="H52" s="48"/>
      <c r="I52" s="49">
        <v>330000</v>
      </c>
      <c r="J52" s="17"/>
      <c r="K52" s="17"/>
      <c r="L52" s="17"/>
      <c r="M52" s="41"/>
    </row>
    <row r="53" spans="1:13" ht="12.75">
      <c r="A53" s="57">
        <v>423511</v>
      </c>
      <c r="B53" s="48" t="s">
        <v>84</v>
      </c>
      <c r="C53" s="48"/>
      <c r="D53" s="48">
        <v>200000</v>
      </c>
      <c r="E53" s="48"/>
      <c r="F53" s="48">
        <f>D53</f>
        <v>200000</v>
      </c>
      <c r="G53" s="48"/>
      <c r="H53" s="48"/>
      <c r="I53" s="49">
        <v>200000</v>
      </c>
      <c r="J53" s="17"/>
      <c r="K53" s="17"/>
      <c r="L53" s="17"/>
      <c r="M53" s="41"/>
    </row>
    <row r="54" spans="1:13" ht="12.75">
      <c r="A54" s="57">
        <v>423591</v>
      </c>
      <c r="B54" s="48" t="s">
        <v>52</v>
      </c>
      <c r="C54" s="48">
        <v>1050000</v>
      </c>
      <c r="D54" s="48"/>
      <c r="E54" s="48"/>
      <c r="F54" s="48">
        <f>C54</f>
        <v>1050000</v>
      </c>
      <c r="G54" s="48"/>
      <c r="H54" s="48"/>
      <c r="I54" s="49">
        <v>1050000</v>
      </c>
      <c r="J54" s="17"/>
      <c r="K54" s="17"/>
      <c r="L54" s="17">
        <v>174806.94</v>
      </c>
      <c r="M54" s="41">
        <f>L54</f>
        <v>174806.94</v>
      </c>
    </row>
    <row r="55" spans="1:13" ht="12.75">
      <c r="A55" s="57">
        <v>423599</v>
      </c>
      <c r="B55" s="48" t="s">
        <v>90</v>
      </c>
      <c r="C55" s="48"/>
      <c r="D55" s="48"/>
      <c r="E55" s="48"/>
      <c r="F55" s="48"/>
      <c r="G55" s="48"/>
      <c r="H55" s="48"/>
      <c r="I55" s="49"/>
      <c r="J55" s="17"/>
      <c r="K55" s="17"/>
      <c r="L55" s="17"/>
      <c r="M55" s="41"/>
    </row>
    <row r="56" spans="1:13" ht="12.75">
      <c r="A56" s="57">
        <v>423611</v>
      </c>
      <c r="B56" s="48" t="s">
        <v>53</v>
      </c>
      <c r="C56" s="48"/>
      <c r="D56" s="48">
        <v>30000</v>
      </c>
      <c r="E56" s="48"/>
      <c r="F56" s="48">
        <f>D56</f>
        <v>30000</v>
      </c>
      <c r="G56" s="48"/>
      <c r="H56" s="48"/>
      <c r="I56" s="49">
        <f>F56</f>
        <v>30000</v>
      </c>
      <c r="J56" s="17"/>
      <c r="K56" s="17"/>
      <c r="L56" s="17">
        <v>1500</v>
      </c>
      <c r="M56" s="41">
        <f>L56</f>
        <v>1500</v>
      </c>
    </row>
    <row r="57" spans="1:13" ht="12.75">
      <c r="A57" s="57">
        <v>423711</v>
      </c>
      <c r="B57" s="48" t="s">
        <v>13</v>
      </c>
      <c r="C57" s="48"/>
      <c r="D57" s="48">
        <v>160000</v>
      </c>
      <c r="E57" s="48"/>
      <c r="F57" s="48">
        <f>D57</f>
        <v>160000</v>
      </c>
      <c r="G57" s="48"/>
      <c r="H57" s="48"/>
      <c r="I57" s="49">
        <f>F57</f>
        <v>160000</v>
      </c>
      <c r="J57" s="17"/>
      <c r="K57" s="17"/>
      <c r="L57" s="17">
        <v>17018.23</v>
      </c>
      <c r="M57" s="41">
        <f>L57</f>
        <v>17018.23</v>
      </c>
    </row>
    <row r="58" spans="1:13" ht="12.75">
      <c r="A58" s="57">
        <v>423712</v>
      </c>
      <c r="B58" s="48" t="s">
        <v>128</v>
      </c>
      <c r="C58" s="48"/>
      <c r="D58" s="48">
        <v>105000</v>
      </c>
      <c r="E58" s="48"/>
      <c r="F58" s="48">
        <f>D58</f>
        <v>105000</v>
      </c>
      <c r="G58" s="48"/>
      <c r="H58" s="48"/>
      <c r="I58" s="49">
        <f>F58</f>
        <v>105000</v>
      </c>
      <c r="J58" s="17"/>
      <c r="K58" s="17"/>
      <c r="L58" s="17"/>
      <c r="M58" s="41"/>
    </row>
    <row r="59" spans="1:13" ht="12.75">
      <c r="A59" s="57">
        <v>423911</v>
      </c>
      <c r="B59" s="48" t="s">
        <v>14</v>
      </c>
      <c r="C59" s="48">
        <v>2577000</v>
      </c>
      <c r="D59" s="48">
        <v>897000</v>
      </c>
      <c r="E59" s="48">
        <v>1064000</v>
      </c>
      <c r="F59" s="48">
        <f>C59+D59+E59</f>
        <v>4538000</v>
      </c>
      <c r="G59" s="48">
        <v>1224000</v>
      </c>
      <c r="H59" s="48">
        <v>1353000</v>
      </c>
      <c r="I59" s="49">
        <f>F59-G59-H59</f>
        <v>1961000</v>
      </c>
      <c r="J59" s="17">
        <v>203697.2</v>
      </c>
      <c r="K59" s="17">
        <v>225372.34</v>
      </c>
      <c r="L59" s="17">
        <v>45865.2</v>
      </c>
      <c r="M59" s="41">
        <f>J59+K59+L59</f>
        <v>474934.74000000005</v>
      </c>
    </row>
    <row r="60" spans="1:13" ht="12.75">
      <c r="A60" s="56">
        <v>4240</v>
      </c>
      <c r="B60" s="53" t="s">
        <v>15</v>
      </c>
      <c r="C60" s="48"/>
      <c r="D60" s="53">
        <f>D61+D62</f>
        <v>210000</v>
      </c>
      <c r="E60" s="53"/>
      <c r="F60" s="53">
        <f>F61+F62</f>
        <v>210000</v>
      </c>
      <c r="G60" s="48"/>
      <c r="H60" s="53">
        <f>H62</f>
        <v>40000</v>
      </c>
      <c r="I60" s="54">
        <f>I61+I62</f>
        <v>170000</v>
      </c>
      <c r="J60" s="46"/>
      <c r="K60" s="17"/>
      <c r="L60" s="17"/>
      <c r="M60" s="41"/>
    </row>
    <row r="61" spans="1:13" ht="12.75">
      <c r="A61" s="57">
        <v>424631</v>
      </c>
      <c r="B61" s="48" t="s">
        <v>55</v>
      </c>
      <c r="C61" s="48"/>
      <c r="D61" s="48">
        <v>10000</v>
      </c>
      <c r="E61" s="48"/>
      <c r="F61" s="48">
        <f>D61</f>
        <v>10000</v>
      </c>
      <c r="G61" s="48"/>
      <c r="H61" s="48"/>
      <c r="I61" s="49">
        <f>F61</f>
        <v>10000</v>
      </c>
      <c r="J61" s="17"/>
      <c r="K61" s="17"/>
      <c r="L61" s="17"/>
      <c r="M61" s="41"/>
    </row>
    <row r="62" spans="1:13" ht="12.75">
      <c r="A62" s="57">
        <v>424351</v>
      </c>
      <c r="B62" s="48" t="s">
        <v>111</v>
      </c>
      <c r="C62" s="48"/>
      <c r="D62" s="48">
        <v>200000</v>
      </c>
      <c r="E62" s="48"/>
      <c r="F62" s="48">
        <f>D62</f>
        <v>200000</v>
      </c>
      <c r="G62" s="53"/>
      <c r="H62" s="48">
        <v>40000</v>
      </c>
      <c r="I62" s="49">
        <v>160000</v>
      </c>
      <c r="J62" s="46"/>
      <c r="K62" s="17"/>
      <c r="L62" s="17"/>
      <c r="M62" s="41"/>
    </row>
    <row r="63" spans="1:17" ht="12.75">
      <c r="A63" s="56">
        <v>4250</v>
      </c>
      <c r="B63" s="53" t="s">
        <v>29</v>
      </c>
      <c r="C63" s="53">
        <f>C71</f>
        <v>0</v>
      </c>
      <c r="D63" s="53">
        <f>D64+D65+D66+D68+D69+D70+D71+D73+D74+D75</f>
        <v>2010000</v>
      </c>
      <c r="E63" s="53">
        <f>E76</f>
        <v>3000</v>
      </c>
      <c r="F63" s="53">
        <f>F64+F65+F66+F68+F69+F70+F71+F73+F74+F75+F76</f>
        <v>2013000</v>
      </c>
      <c r="G63" s="53">
        <f>G66+G68+G69+G71+G74+G75</f>
        <v>460000</v>
      </c>
      <c r="H63" s="53">
        <f>H64+H65+H66+H68+H69+H70+H71+H74+H75</f>
        <v>720000</v>
      </c>
      <c r="I63" s="54">
        <f>I68+I69+I71+I73+I74+I75+I76</f>
        <v>833000</v>
      </c>
      <c r="J63" s="46">
        <f>J75</f>
        <v>3539.52</v>
      </c>
      <c r="K63" s="46">
        <f>K64</f>
        <v>60000</v>
      </c>
      <c r="L63" s="46">
        <f>L68+L71+L73</f>
        <v>96915.72</v>
      </c>
      <c r="M63" s="47">
        <f>M64+M68+M71+M73+M75</f>
        <v>160455.24</v>
      </c>
      <c r="Q63" s="59"/>
    </row>
    <row r="64" spans="1:13" ht="12.75">
      <c r="A64" s="57">
        <v>425111</v>
      </c>
      <c r="B64" s="48" t="s">
        <v>99</v>
      </c>
      <c r="C64" s="53"/>
      <c r="D64" s="48">
        <v>240000</v>
      </c>
      <c r="E64" s="48"/>
      <c r="F64" s="48">
        <v>240000</v>
      </c>
      <c r="G64" s="53"/>
      <c r="H64" s="48">
        <v>240000</v>
      </c>
      <c r="I64" s="49"/>
      <c r="J64" s="17"/>
      <c r="K64" s="17">
        <v>60000</v>
      </c>
      <c r="L64" s="17"/>
      <c r="M64" s="41">
        <f>K64</f>
        <v>60000</v>
      </c>
    </row>
    <row r="65" spans="1:13" ht="12.75">
      <c r="A65" s="57">
        <v>425112</v>
      </c>
      <c r="B65" s="48" t="s">
        <v>101</v>
      </c>
      <c r="C65" s="53"/>
      <c r="D65" s="48">
        <v>80000</v>
      </c>
      <c r="E65" s="48"/>
      <c r="F65" s="48">
        <f aca="true" t="shared" si="1" ref="F65:F70">D65</f>
        <v>80000</v>
      </c>
      <c r="G65" s="53"/>
      <c r="H65" s="48">
        <v>50000</v>
      </c>
      <c r="I65" s="49"/>
      <c r="J65" s="17"/>
      <c r="K65" s="17"/>
      <c r="L65" s="17"/>
      <c r="M65" s="41"/>
    </row>
    <row r="66" spans="1:21" ht="12.75">
      <c r="A66" s="57">
        <v>425113</v>
      </c>
      <c r="B66" s="48" t="s">
        <v>96</v>
      </c>
      <c r="C66" s="48"/>
      <c r="D66" s="48">
        <v>150000</v>
      </c>
      <c r="E66" s="48"/>
      <c r="F66" s="48">
        <f t="shared" si="1"/>
        <v>150000</v>
      </c>
      <c r="G66" s="48">
        <v>60000</v>
      </c>
      <c r="H66" s="48">
        <f>F66-G66</f>
        <v>90000</v>
      </c>
      <c r="I66" s="49"/>
      <c r="J66" s="17"/>
      <c r="K66" s="17"/>
      <c r="L66" s="17"/>
      <c r="M66" s="41"/>
      <c r="U66" s="33"/>
    </row>
    <row r="67" spans="1:13" ht="12.75">
      <c r="A67" s="57">
        <v>425114</v>
      </c>
      <c r="B67" s="48" t="s">
        <v>97</v>
      </c>
      <c r="C67" s="48"/>
      <c r="D67" s="48"/>
      <c r="E67" s="48"/>
      <c r="F67" s="48">
        <f t="shared" si="1"/>
        <v>0</v>
      </c>
      <c r="G67" s="48"/>
      <c r="H67" s="48"/>
      <c r="I67" s="49"/>
      <c r="J67" s="17"/>
      <c r="K67" s="17"/>
      <c r="L67" s="17"/>
      <c r="M67" s="41"/>
    </row>
    <row r="68" spans="1:13" ht="12.75">
      <c r="A68" s="57">
        <v>425115</v>
      </c>
      <c r="B68" s="48" t="s">
        <v>98</v>
      </c>
      <c r="C68" s="48"/>
      <c r="D68" s="48">
        <v>80000</v>
      </c>
      <c r="E68" s="48"/>
      <c r="F68" s="48">
        <f t="shared" si="1"/>
        <v>80000</v>
      </c>
      <c r="G68" s="48">
        <v>80000</v>
      </c>
      <c r="H68" s="48"/>
      <c r="I68" s="49">
        <v>30000</v>
      </c>
      <c r="J68" s="17"/>
      <c r="K68" s="17"/>
      <c r="L68" s="17">
        <v>23691.68</v>
      </c>
      <c r="M68" s="41">
        <f>L68</f>
        <v>23691.68</v>
      </c>
    </row>
    <row r="69" spans="1:13" ht="12.75">
      <c r="A69" s="57">
        <v>425117</v>
      </c>
      <c r="B69" s="48" t="s">
        <v>56</v>
      </c>
      <c r="C69" s="48"/>
      <c r="D69" s="48">
        <v>200000</v>
      </c>
      <c r="E69" s="48"/>
      <c r="F69" s="48">
        <f t="shared" si="1"/>
        <v>200000</v>
      </c>
      <c r="G69" s="48">
        <v>50000</v>
      </c>
      <c r="H69" s="48">
        <v>120000</v>
      </c>
      <c r="I69" s="49">
        <v>30000</v>
      </c>
      <c r="J69" s="17"/>
      <c r="K69" s="17"/>
      <c r="L69" s="17"/>
      <c r="M69" s="41"/>
    </row>
    <row r="70" spans="1:13" ht="12.75">
      <c r="A70" s="57">
        <v>425119</v>
      </c>
      <c r="B70" s="48" t="s">
        <v>57</v>
      </c>
      <c r="C70" s="48"/>
      <c r="D70" s="48">
        <v>120000</v>
      </c>
      <c r="E70" s="48"/>
      <c r="F70" s="48">
        <f t="shared" si="1"/>
        <v>120000</v>
      </c>
      <c r="G70" s="48"/>
      <c r="H70" s="48">
        <f>F70</f>
        <v>120000</v>
      </c>
      <c r="I70" s="49"/>
      <c r="J70" s="17"/>
      <c r="K70" s="17"/>
      <c r="L70" s="17"/>
      <c r="M70" s="41"/>
    </row>
    <row r="71" spans="1:13" ht="12.75">
      <c r="A71" s="57">
        <v>425191</v>
      </c>
      <c r="B71" s="48" t="s">
        <v>58</v>
      </c>
      <c r="C71" s="48"/>
      <c r="D71" s="48">
        <v>600000</v>
      </c>
      <c r="E71" s="48"/>
      <c r="F71" s="48">
        <f>C71+D71</f>
        <v>600000</v>
      </c>
      <c r="G71" s="48">
        <v>100000</v>
      </c>
      <c r="H71" s="48">
        <v>40000</v>
      </c>
      <c r="I71" s="49">
        <v>460000</v>
      </c>
      <c r="J71" s="17"/>
      <c r="K71" s="17"/>
      <c r="L71" s="17">
        <v>65049.73</v>
      </c>
      <c r="M71" s="41">
        <f>L71</f>
        <v>65049.73</v>
      </c>
    </row>
    <row r="72" spans="1:13" ht="12.75">
      <c r="A72" s="57">
        <v>425211</v>
      </c>
      <c r="B72" s="48" t="s">
        <v>60</v>
      </c>
      <c r="C72" s="48"/>
      <c r="D72" s="48"/>
      <c r="E72" s="48"/>
      <c r="F72" s="48"/>
      <c r="G72" s="48"/>
      <c r="H72" s="48"/>
      <c r="I72" s="49"/>
      <c r="J72" s="17"/>
      <c r="K72" s="17"/>
      <c r="L72" s="17"/>
      <c r="M72" s="41"/>
    </row>
    <row r="73" spans="1:13" ht="12.75">
      <c r="A73" s="57">
        <v>425219</v>
      </c>
      <c r="B73" s="48" t="s">
        <v>87</v>
      </c>
      <c r="C73" s="48"/>
      <c r="D73" s="48">
        <v>150000</v>
      </c>
      <c r="E73" s="48"/>
      <c r="F73" s="48">
        <f>D73</f>
        <v>150000</v>
      </c>
      <c r="G73" s="48"/>
      <c r="H73" s="48"/>
      <c r="I73" s="49">
        <v>150000</v>
      </c>
      <c r="J73" s="17"/>
      <c r="K73" s="17"/>
      <c r="L73" s="17">
        <v>8174.31</v>
      </c>
      <c r="M73" s="41">
        <f>L73</f>
        <v>8174.31</v>
      </c>
    </row>
    <row r="74" spans="1:13" ht="12.75">
      <c r="A74" s="57">
        <v>425222</v>
      </c>
      <c r="B74" s="48" t="s">
        <v>59</v>
      </c>
      <c r="C74" s="48"/>
      <c r="D74" s="48">
        <v>100000</v>
      </c>
      <c r="E74" s="48"/>
      <c r="F74" s="48">
        <f>D74</f>
        <v>100000</v>
      </c>
      <c r="G74" s="48">
        <v>20000</v>
      </c>
      <c r="H74" s="48">
        <v>20000</v>
      </c>
      <c r="I74" s="49">
        <v>60000</v>
      </c>
      <c r="J74" s="46"/>
      <c r="K74" s="17"/>
      <c r="L74" s="17"/>
      <c r="M74" s="41"/>
    </row>
    <row r="75" spans="1:13" ht="12.75">
      <c r="A75" s="57">
        <v>425229</v>
      </c>
      <c r="B75" s="48" t="s">
        <v>61</v>
      </c>
      <c r="C75" s="48"/>
      <c r="D75" s="48">
        <v>290000</v>
      </c>
      <c r="E75" s="48"/>
      <c r="F75" s="48">
        <f>D75</f>
        <v>290000</v>
      </c>
      <c r="G75" s="48">
        <v>150000</v>
      </c>
      <c r="H75" s="48">
        <v>40000</v>
      </c>
      <c r="I75" s="49">
        <v>90000</v>
      </c>
      <c r="J75" s="17">
        <v>3539.52</v>
      </c>
      <c r="K75" s="17"/>
      <c r="L75" s="17"/>
      <c r="M75" s="41">
        <f>J75</f>
        <v>3539.52</v>
      </c>
    </row>
    <row r="76" spans="1:13" ht="12.75">
      <c r="A76" s="57">
        <v>425281</v>
      </c>
      <c r="B76" s="48" t="s">
        <v>137</v>
      </c>
      <c r="C76" s="48"/>
      <c r="D76" s="48"/>
      <c r="E76" s="48">
        <v>3000</v>
      </c>
      <c r="F76" s="48">
        <f>E76</f>
        <v>3000</v>
      </c>
      <c r="G76" s="48"/>
      <c r="H76" s="48"/>
      <c r="I76" s="49">
        <v>13000</v>
      </c>
      <c r="J76" s="17"/>
      <c r="K76" s="17"/>
      <c r="L76" s="17"/>
      <c r="M76" s="41"/>
    </row>
    <row r="77" spans="1:13" ht="12.75">
      <c r="A77" s="56">
        <v>4260</v>
      </c>
      <c r="B77" s="53" t="s">
        <v>17</v>
      </c>
      <c r="C77" s="48"/>
      <c r="D77" s="53">
        <f>D78+D79+D80+D81+D82+D83+D84+D85+D86+D87</f>
        <v>2111000</v>
      </c>
      <c r="E77" s="53"/>
      <c r="F77" s="53">
        <f>F78+F79+F80+F81+F82+F83+F84+F85+F86+F87</f>
        <v>2111000</v>
      </c>
      <c r="G77" s="53">
        <f>G85+G86</f>
        <v>260000</v>
      </c>
      <c r="H77" s="53">
        <f>H87+H86+H85+H79</f>
        <v>196000</v>
      </c>
      <c r="I77" s="54">
        <f>I78+I80+I81+I82+I83+I84+I86+I87</f>
        <v>1655000</v>
      </c>
      <c r="J77" s="17"/>
      <c r="K77" s="46">
        <f>K86</f>
        <v>15670</v>
      </c>
      <c r="L77" s="46">
        <f>L78+L82+L83+L84+L85</f>
        <v>184372</v>
      </c>
      <c r="M77" s="47">
        <f>M78+M82+M83+M84+M85+M86</f>
        <v>200042</v>
      </c>
    </row>
    <row r="78" spans="1:13" ht="12.75">
      <c r="A78" s="57">
        <v>426111</v>
      </c>
      <c r="B78" s="48" t="s">
        <v>62</v>
      </c>
      <c r="C78" s="48"/>
      <c r="D78" s="48">
        <v>840000</v>
      </c>
      <c r="E78" s="48"/>
      <c r="F78" s="48">
        <f>D78</f>
        <v>840000</v>
      </c>
      <c r="G78" s="48"/>
      <c r="H78" s="48"/>
      <c r="I78" s="49">
        <f>F78</f>
        <v>840000</v>
      </c>
      <c r="J78" s="17"/>
      <c r="K78" s="17"/>
      <c r="L78" s="17">
        <v>67392</v>
      </c>
      <c r="M78" s="41">
        <f>L78</f>
        <v>67392</v>
      </c>
    </row>
    <row r="79" spans="1:13" ht="12.75">
      <c r="A79" s="57">
        <v>426124</v>
      </c>
      <c r="B79" s="48" t="s">
        <v>63</v>
      </c>
      <c r="C79" s="48"/>
      <c r="D79" s="48">
        <v>40000</v>
      </c>
      <c r="E79" s="48"/>
      <c r="F79" s="48">
        <v>40000</v>
      </c>
      <c r="G79" s="48"/>
      <c r="H79" s="48">
        <v>40000</v>
      </c>
      <c r="I79" s="49"/>
      <c r="J79" s="17"/>
      <c r="K79" s="17"/>
      <c r="L79" s="17"/>
      <c r="M79" s="41"/>
    </row>
    <row r="80" spans="1:13" ht="12.75">
      <c r="A80" s="57">
        <v>426131</v>
      </c>
      <c r="B80" s="48" t="s">
        <v>64</v>
      </c>
      <c r="C80" s="48"/>
      <c r="D80" s="48">
        <v>30000</v>
      </c>
      <c r="E80" s="48"/>
      <c r="F80" s="48">
        <f>D80</f>
        <v>30000</v>
      </c>
      <c r="G80" s="48"/>
      <c r="H80" s="48"/>
      <c r="I80" s="49">
        <v>30000</v>
      </c>
      <c r="J80" s="17"/>
      <c r="K80" s="17"/>
      <c r="L80" s="17"/>
      <c r="M80" s="41"/>
    </row>
    <row r="81" spans="1:13" ht="12.75">
      <c r="A81" s="57">
        <v>426191</v>
      </c>
      <c r="B81" s="48" t="s">
        <v>65</v>
      </c>
      <c r="C81" s="48"/>
      <c r="D81" s="48">
        <v>20000</v>
      </c>
      <c r="E81" s="48"/>
      <c r="F81" s="48">
        <v>20000</v>
      </c>
      <c r="G81" s="48"/>
      <c r="H81" s="48"/>
      <c r="I81" s="49">
        <v>20000</v>
      </c>
      <c r="J81" s="17"/>
      <c r="K81" s="17"/>
      <c r="L81" s="17"/>
      <c r="M81" s="41"/>
    </row>
    <row r="82" spans="1:13" ht="12.75">
      <c r="A82" s="57">
        <v>426311</v>
      </c>
      <c r="B82" s="48" t="s">
        <v>66</v>
      </c>
      <c r="C82" s="48"/>
      <c r="D82" s="48">
        <v>170000</v>
      </c>
      <c r="E82" s="48"/>
      <c r="F82" s="48">
        <f aca="true" t="shared" si="2" ref="F82:F89">D82</f>
        <v>170000</v>
      </c>
      <c r="G82" s="48"/>
      <c r="H82" s="48"/>
      <c r="I82" s="49">
        <v>170000</v>
      </c>
      <c r="J82" s="17"/>
      <c r="K82" s="17"/>
      <c r="L82" s="17">
        <v>25300</v>
      </c>
      <c r="M82" s="41">
        <f>L82</f>
        <v>25300</v>
      </c>
    </row>
    <row r="83" spans="1:13" ht="12.75">
      <c r="A83" s="57">
        <v>426411</v>
      </c>
      <c r="B83" s="48" t="s">
        <v>67</v>
      </c>
      <c r="C83" s="48"/>
      <c r="D83" s="48">
        <v>470000</v>
      </c>
      <c r="E83" s="48"/>
      <c r="F83" s="48">
        <f t="shared" si="2"/>
        <v>470000</v>
      </c>
      <c r="G83" s="48"/>
      <c r="H83" s="48"/>
      <c r="I83" s="49">
        <v>470000</v>
      </c>
      <c r="J83" s="17"/>
      <c r="K83" s="17"/>
      <c r="L83" s="17">
        <v>80000</v>
      </c>
      <c r="M83" s="41">
        <f>L83</f>
        <v>80000</v>
      </c>
    </row>
    <row r="84" spans="1:13" ht="12.75">
      <c r="A84" s="57">
        <v>426491</v>
      </c>
      <c r="B84" s="48" t="s">
        <v>68</v>
      </c>
      <c r="C84" s="48"/>
      <c r="D84" s="48">
        <v>41000</v>
      </c>
      <c r="E84" s="48"/>
      <c r="F84" s="48">
        <f t="shared" si="2"/>
        <v>41000</v>
      </c>
      <c r="G84" s="48"/>
      <c r="H84" s="48"/>
      <c r="I84" s="49">
        <f>F84</f>
        <v>41000</v>
      </c>
      <c r="J84" s="17"/>
      <c r="K84" s="17"/>
      <c r="L84" s="17">
        <v>5260</v>
      </c>
      <c r="M84" s="41">
        <f>L84</f>
        <v>5260</v>
      </c>
    </row>
    <row r="85" spans="1:13" ht="12.75">
      <c r="A85" s="57">
        <v>426811</v>
      </c>
      <c r="B85" s="48" t="s">
        <v>69</v>
      </c>
      <c r="C85" s="48"/>
      <c r="D85" s="48">
        <v>150000</v>
      </c>
      <c r="E85" s="48"/>
      <c r="F85" s="48">
        <f t="shared" si="2"/>
        <v>150000</v>
      </c>
      <c r="G85" s="48">
        <v>120000</v>
      </c>
      <c r="H85" s="48">
        <v>30000</v>
      </c>
      <c r="I85" s="49"/>
      <c r="J85" s="17"/>
      <c r="K85" s="17"/>
      <c r="L85" s="17">
        <v>6420</v>
      </c>
      <c r="M85" s="41">
        <f>L85</f>
        <v>6420</v>
      </c>
    </row>
    <row r="86" spans="1:13" ht="12.75">
      <c r="A86" s="57">
        <v>426911</v>
      </c>
      <c r="B86" s="48" t="s">
        <v>70</v>
      </c>
      <c r="C86" s="48"/>
      <c r="D86" s="48">
        <v>300000</v>
      </c>
      <c r="E86" s="48"/>
      <c r="F86" s="48">
        <f t="shared" si="2"/>
        <v>300000</v>
      </c>
      <c r="G86" s="48">
        <v>140000</v>
      </c>
      <c r="H86" s="48">
        <v>86000</v>
      </c>
      <c r="I86" s="49">
        <f>F86-G86-H86</f>
        <v>74000</v>
      </c>
      <c r="J86" s="46"/>
      <c r="K86" s="17">
        <v>15670</v>
      </c>
      <c r="L86" s="46"/>
      <c r="M86" s="41">
        <f>K86</f>
        <v>15670</v>
      </c>
    </row>
    <row r="87" spans="1:13" ht="12.75">
      <c r="A87" s="57">
        <v>426913</v>
      </c>
      <c r="B87" s="48" t="s">
        <v>92</v>
      </c>
      <c r="C87" s="48"/>
      <c r="D87" s="48">
        <v>50000</v>
      </c>
      <c r="E87" s="48"/>
      <c r="F87" s="48">
        <f t="shared" si="2"/>
        <v>50000</v>
      </c>
      <c r="G87" s="48"/>
      <c r="H87" s="48">
        <v>40000</v>
      </c>
      <c r="I87" s="49">
        <v>10000</v>
      </c>
      <c r="J87" s="46"/>
      <c r="K87" s="17"/>
      <c r="L87" s="17"/>
      <c r="M87" s="41"/>
    </row>
    <row r="88" spans="1:13" ht="12.75">
      <c r="A88" s="56">
        <v>465100</v>
      </c>
      <c r="B88" s="53" t="s">
        <v>123</v>
      </c>
      <c r="C88" s="48"/>
      <c r="D88" s="53">
        <f>D89</f>
        <v>3290000</v>
      </c>
      <c r="E88" s="53"/>
      <c r="F88" s="53">
        <f t="shared" si="2"/>
        <v>3290000</v>
      </c>
      <c r="G88" s="53">
        <f aca="true" t="shared" si="3" ref="G88:M88">G89</f>
        <v>695000</v>
      </c>
      <c r="H88" s="53">
        <f t="shared" si="3"/>
        <v>602000</v>
      </c>
      <c r="I88" s="54">
        <f t="shared" si="3"/>
        <v>1993000</v>
      </c>
      <c r="J88" s="46">
        <f t="shared" si="3"/>
        <v>126162.96</v>
      </c>
      <c r="K88" s="46">
        <f t="shared" si="3"/>
        <v>96946.54</v>
      </c>
      <c r="L88" s="46">
        <f t="shared" si="3"/>
        <v>340142.2</v>
      </c>
      <c r="M88" s="47">
        <f t="shared" si="3"/>
        <v>563251.7</v>
      </c>
    </row>
    <row r="89" spans="1:13" ht="12.75">
      <c r="A89" s="57">
        <v>465112</v>
      </c>
      <c r="B89" s="48" t="s">
        <v>124</v>
      </c>
      <c r="C89" s="48"/>
      <c r="D89" s="48">
        <v>3290000</v>
      </c>
      <c r="E89" s="48"/>
      <c r="F89" s="48">
        <f t="shared" si="2"/>
        <v>3290000</v>
      </c>
      <c r="G89" s="48">
        <v>695000</v>
      </c>
      <c r="H89" s="48">
        <v>602000</v>
      </c>
      <c r="I89" s="49">
        <f>F89-G89-H89</f>
        <v>1993000</v>
      </c>
      <c r="J89" s="17">
        <v>126162.96</v>
      </c>
      <c r="K89" s="17">
        <v>96946.54</v>
      </c>
      <c r="L89" s="17">
        <v>340142.2</v>
      </c>
      <c r="M89" s="41">
        <f>J89+K89+L89</f>
        <v>563251.7</v>
      </c>
    </row>
    <row r="90" spans="1:13" ht="12.75">
      <c r="A90" s="56">
        <v>4810</v>
      </c>
      <c r="B90" s="53" t="s">
        <v>18</v>
      </c>
      <c r="C90" s="48"/>
      <c r="D90" s="53">
        <f>D91</f>
        <v>0</v>
      </c>
      <c r="E90" s="53"/>
      <c r="F90" s="53">
        <f>F91</f>
        <v>0</v>
      </c>
      <c r="G90" s="48"/>
      <c r="H90" s="53"/>
      <c r="I90" s="49"/>
      <c r="J90" s="17"/>
      <c r="K90" s="17"/>
      <c r="L90" s="17"/>
      <c r="M90" s="41"/>
    </row>
    <row r="91" spans="1:13" ht="12.75">
      <c r="A91" s="57">
        <v>481911</v>
      </c>
      <c r="B91" s="48" t="s">
        <v>71</v>
      </c>
      <c r="C91" s="53"/>
      <c r="D91" s="48"/>
      <c r="E91" s="48"/>
      <c r="F91" s="48"/>
      <c r="G91" s="48"/>
      <c r="H91" s="48"/>
      <c r="I91" s="54"/>
      <c r="J91" s="46"/>
      <c r="K91" s="17"/>
      <c r="L91" s="17"/>
      <c r="M91" s="41"/>
    </row>
    <row r="92" spans="1:13" ht="12.75">
      <c r="A92" s="56">
        <v>4820</v>
      </c>
      <c r="B92" s="53" t="s">
        <v>19</v>
      </c>
      <c r="C92" s="53">
        <f>C93+C95+C101</f>
        <v>60294000</v>
      </c>
      <c r="D92" s="53">
        <f>D94+D96+D97+D98+D99+D100</f>
        <v>11700000</v>
      </c>
      <c r="E92" s="53"/>
      <c r="F92" s="53">
        <f>F93+F94+F95+F96+F97+F99+F100+F101</f>
        <v>71994000</v>
      </c>
      <c r="G92" s="53">
        <f>G96</f>
        <v>10200000</v>
      </c>
      <c r="H92" s="53">
        <f>H96</f>
        <v>1000000</v>
      </c>
      <c r="I92" s="54">
        <f>I93+I94+I95+I96+I97+I99+I100+I101</f>
        <v>60794000</v>
      </c>
      <c r="J92" s="17"/>
      <c r="K92" s="17"/>
      <c r="L92" s="46">
        <f>L93+L95+L97+L101</f>
        <v>11691582.55</v>
      </c>
      <c r="M92" s="47">
        <f>M93+M95+M97+M101</f>
        <v>11691582.55</v>
      </c>
    </row>
    <row r="93" spans="1:13" ht="12.75">
      <c r="A93" s="57">
        <v>482111</v>
      </c>
      <c r="B93" s="48" t="s">
        <v>102</v>
      </c>
      <c r="C93" s="48">
        <v>25293000</v>
      </c>
      <c r="D93" s="53"/>
      <c r="E93" s="53"/>
      <c r="F93" s="48">
        <f>C93</f>
        <v>25293000</v>
      </c>
      <c r="G93" s="53"/>
      <c r="H93" s="53"/>
      <c r="I93" s="49">
        <v>25293000</v>
      </c>
      <c r="J93" s="17"/>
      <c r="K93" s="17"/>
      <c r="L93" s="17">
        <v>6330750</v>
      </c>
      <c r="M93" s="41">
        <f>L93</f>
        <v>6330750</v>
      </c>
    </row>
    <row r="94" spans="1:13" ht="12.75">
      <c r="A94" s="57">
        <v>482111</v>
      </c>
      <c r="B94" s="48" t="s">
        <v>72</v>
      </c>
      <c r="C94" s="48"/>
      <c r="D94" s="48">
        <v>30000</v>
      </c>
      <c r="E94" s="48"/>
      <c r="F94" s="48">
        <f>D94</f>
        <v>30000</v>
      </c>
      <c r="G94" s="48"/>
      <c r="H94" s="48"/>
      <c r="I94" s="49">
        <v>30000</v>
      </c>
      <c r="J94" s="17"/>
      <c r="K94" s="17"/>
      <c r="L94" s="17"/>
      <c r="M94" s="41"/>
    </row>
    <row r="95" spans="1:13" ht="12.75">
      <c r="A95" s="57">
        <v>482122</v>
      </c>
      <c r="B95" s="48" t="s">
        <v>73</v>
      </c>
      <c r="C95" s="48">
        <v>30001000</v>
      </c>
      <c r="D95" s="48"/>
      <c r="E95" s="48"/>
      <c r="F95" s="48">
        <f>C95</f>
        <v>30001000</v>
      </c>
      <c r="G95" s="48"/>
      <c r="H95" s="48"/>
      <c r="I95" s="49">
        <v>30001000</v>
      </c>
      <c r="J95" s="17"/>
      <c r="K95" s="17"/>
      <c r="L95" s="17">
        <v>4649947.39</v>
      </c>
      <c r="M95" s="41">
        <f>L95</f>
        <v>4649947.39</v>
      </c>
    </row>
    <row r="96" spans="1:13" ht="12.75">
      <c r="A96" s="57">
        <v>482122</v>
      </c>
      <c r="B96" s="48" t="s">
        <v>74</v>
      </c>
      <c r="C96" s="48"/>
      <c r="D96" s="48">
        <v>11500000</v>
      </c>
      <c r="E96" s="48"/>
      <c r="F96" s="48">
        <f>D96</f>
        <v>11500000</v>
      </c>
      <c r="G96" s="48">
        <v>10200000</v>
      </c>
      <c r="H96" s="48">
        <v>1000000</v>
      </c>
      <c r="I96" s="49">
        <f>F96-G96-H96</f>
        <v>300000</v>
      </c>
      <c r="J96" s="17"/>
      <c r="K96" s="17"/>
      <c r="L96" s="17"/>
      <c r="M96" s="41"/>
    </row>
    <row r="97" spans="1:13" ht="12.75">
      <c r="A97" s="57">
        <v>482131</v>
      </c>
      <c r="B97" s="48" t="s">
        <v>83</v>
      </c>
      <c r="C97" s="48"/>
      <c r="D97" s="48">
        <v>50000</v>
      </c>
      <c r="E97" s="48"/>
      <c r="F97" s="48">
        <f>D97</f>
        <v>50000</v>
      </c>
      <c r="G97" s="48"/>
      <c r="H97" s="48"/>
      <c r="I97" s="49">
        <f>F97</f>
        <v>50000</v>
      </c>
      <c r="J97" s="17"/>
      <c r="K97" s="17"/>
      <c r="L97" s="17">
        <v>16222</v>
      </c>
      <c r="M97" s="41">
        <f>L97</f>
        <v>16222</v>
      </c>
    </row>
    <row r="98" spans="1:13" ht="12.75">
      <c r="A98" s="57">
        <v>482191</v>
      </c>
      <c r="B98" s="48" t="s">
        <v>75</v>
      </c>
      <c r="C98" s="48"/>
      <c r="D98" s="48"/>
      <c r="E98" s="48"/>
      <c r="F98" s="48">
        <f>D98</f>
        <v>0</v>
      </c>
      <c r="G98" s="48"/>
      <c r="H98" s="48"/>
      <c r="I98" s="49"/>
      <c r="J98" s="17"/>
      <c r="K98" s="17"/>
      <c r="L98" s="17"/>
      <c r="M98" s="41"/>
    </row>
    <row r="99" spans="1:13" ht="12.75">
      <c r="A99" s="57">
        <v>482211</v>
      </c>
      <c r="B99" s="48" t="s">
        <v>76</v>
      </c>
      <c r="C99" s="48"/>
      <c r="D99" s="48">
        <v>10000</v>
      </c>
      <c r="E99" s="48"/>
      <c r="F99" s="48">
        <v>10000</v>
      </c>
      <c r="G99" s="48"/>
      <c r="H99" s="48"/>
      <c r="I99" s="49">
        <v>10000</v>
      </c>
      <c r="J99" s="17"/>
      <c r="K99" s="17"/>
      <c r="L99" s="17"/>
      <c r="M99" s="41"/>
    </row>
    <row r="100" spans="1:13" ht="12.75">
      <c r="A100" s="57">
        <v>482231</v>
      </c>
      <c r="B100" s="48" t="s">
        <v>77</v>
      </c>
      <c r="C100" s="48"/>
      <c r="D100" s="48">
        <v>110000</v>
      </c>
      <c r="E100" s="48"/>
      <c r="F100" s="48">
        <f>D100</f>
        <v>110000</v>
      </c>
      <c r="G100" s="48"/>
      <c r="H100" s="48"/>
      <c r="I100" s="49">
        <f>F100</f>
        <v>110000</v>
      </c>
      <c r="J100" s="17"/>
      <c r="K100" s="17"/>
      <c r="L100" s="17"/>
      <c r="M100" s="41"/>
    </row>
    <row r="101" spans="1:13" ht="12.75">
      <c r="A101" s="57">
        <v>4822</v>
      </c>
      <c r="B101" s="48" t="s">
        <v>20</v>
      </c>
      <c r="C101" s="48">
        <v>5000000</v>
      </c>
      <c r="D101" s="48"/>
      <c r="E101" s="48"/>
      <c r="F101" s="48">
        <v>5000000</v>
      </c>
      <c r="G101" s="48"/>
      <c r="H101" s="48"/>
      <c r="I101" s="49">
        <v>5000000</v>
      </c>
      <c r="J101" s="46"/>
      <c r="K101" s="17"/>
      <c r="L101" s="17">
        <v>694663.16</v>
      </c>
      <c r="M101" s="41">
        <f>L101</f>
        <v>694663.16</v>
      </c>
    </row>
    <row r="102" spans="1:13" ht="12.75">
      <c r="A102" s="56">
        <v>483111</v>
      </c>
      <c r="B102" s="53" t="s">
        <v>86</v>
      </c>
      <c r="C102" s="48"/>
      <c r="D102" s="53">
        <f>D103</f>
        <v>2000000</v>
      </c>
      <c r="E102" s="53">
        <f>E103</f>
        <v>1140000</v>
      </c>
      <c r="F102" s="53">
        <f>F103</f>
        <v>3140000</v>
      </c>
      <c r="G102" s="48"/>
      <c r="H102" s="48"/>
      <c r="I102" s="54">
        <f>I103</f>
        <v>2000000</v>
      </c>
      <c r="J102" s="46"/>
      <c r="K102" s="17"/>
      <c r="L102" s="17"/>
      <c r="M102" s="41"/>
    </row>
    <row r="103" spans="1:13" ht="12.75">
      <c r="A103" s="57">
        <v>483111</v>
      </c>
      <c r="B103" s="48" t="s">
        <v>86</v>
      </c>
      <c r="C103" s="48"/>
      <c r="D103" s="48">
        <v>2000000</v>
      </c>
      <c r="E103" s="48">
        <v>1140000</v>
      </c>
      <c r="F103" s="48">
        <f>D103+E103</f>
        <v>3140000</v>
      </c>
      <c r="G103" s="48"/>
      <c r="H103" s="48"/>
      <c r="I103" s="49">
        <v>2000000</v>
      </c>
      <c r="J103" s="46"/>
      <c r="K103" s="17"/>
      <c r="L103" s="17"/>
      <c r="M103" s="41"/>
    </row>
    <row r="104" spans="1:13" ht="12.75">
      <c r="A104" s="56">
        <v>512</v>
      </c>
      <c r="B104" s="53" t="s">
        <v>21</v>
      </c>
      <c r="C104" s="48"/>
      <c r="D104" s="53">
        <f>D105+D106+D107+D109+D110</f>
        <v>620000</v>
      </c>
      <c r="E104" s="53"/>
      <c r="F104" s="53">
        <f>D104</f>
        <v>620000</v>
      </c>
      <c r="G104" s="53">
        <f>G109+G110</f>
        <v>130000</v>
      </c>
      <c r="H104" s="53">
        <f>H109+H110</f>
        <v>250000</v>
      </c>
      <c r="I104" s="54">
        <f>I106+I107+I109+I110</f>
        <v>240000</v>
      </c>
      <c r="J104" s="46"/>
      <c r="K104" s="17"/>
      <c r="L104" s="17"/>
      <c r="M104" s="41"/>
    </row>
    <row r="105" spans="1:13" ht="12.75">
      <c r="A105" s="57">
        <v>512211</v>
      </c>
      <c r="B105" s="48" t="s">
        <v>103</v>
      </c>
      <c r="C105" s="48"/>
      <c r="D105" s="48"/>
      <c r="E105" s="48"/>
      <c r="F105" s="48">
        <f>D105</f>
        <v>0</v>
      </c>
      <c r="G105" s="48"/>
      <c r="H105" s="48"/>
      <c r="I105" s="49"/>
      <c r="J105" s="46"/>
      <c r="K105" s="17"/>
      <c r="L105" s="17"/>
      <c r="M105" s="41"/>
    </row>
    <row r="106" spans="1:13" ht="12.75">
      <c r="A106" s="57">
        <v>512221</v>
      </c>
      <c r="B106" s="48" t="s">
        <v>89</v>
      </c>
      <c r="C106" s="48"/>
      <c r="D106" s="48">
        <v>100000</v>
      </c>
      <c r="E106" s="48"/>
      <c r="F106" s="48">
        <f>D105:D106</f>
        <v>100000</v>
      </c>
      <c r="G106" s="48"/>
      <c r="H106" s="48"/>
      <c r="I106" s="49">
        <v>100000</v>
      </c>
      <c r="J106" s="46"/>
      <c r="K106" s="17"/>
      <c r="L106" s="17"/>
      <c r="M106" s="41"/>
    </row>
    <row r="107" spans="1:13" ht="12.75">
      <c r="A107" s="57">
        <v>512222</v>
      </c>
      <c r="B107" s="48" t="s">
        <v>88</v>
      </c>
      <c r="C107" s="48"/>
      <c r="D107" s="48">
        <v>20000</v>
      </c>
      <c r="E107" s="48"/>
      <c r="F107" s="48">
        <f>D107</f>
        <v>20000</v>
      </c>
      <c r="G107" s="48"/>
      <c r="H107" s="48"/>
      <c r="I107" s="49">
        <v>20000</v>
      </c>
      <c r="J107" s="46"/>
      <c r="K107" s="17"/>
      <c r="L107" s="17"/>
      <c r="M107" s="41"/>
    </row>
    <row r="108" spans="1:13" ht="12.75">
      <c r="A108" s="57">
        <v>512232</v>
      </c>
      <c r="B108" s="48" t="s">
        <v>106</v>
      </c>
      <c r="C108" s="48"/>
      <c r="D108" s="48"/>
      <c r="E108" s="48"/>
      <c r="F108" s="48">
        <f>D108</f>
        <v>0</v>
      </c>
      <c r="G108" s="48"/>
      <c r="H108" s="48"/>
      <c r="I108" s="49"/>
      <c r="J108" s="46"/>
      <c r="K108" s="17"/>
      <c r="L108" s="17"/>
      <c r="M108" s="41"/>
    </row>
    <row r="109" spans="1:13" ht="12.75">
      <c r="A109" s="57">
        <v>512411</v>
      </c>
      <c r="B109" s="48" t="s">
        <v>91</v>
      </c>
      <c r="C109" s="48"/>
      <c r="D109" s="48">
        <v>200000</v>
      </c>
      <c r="E109" s="48"/>
      <c r="F109" s="48">
        <f>D109</f>
        <v>200000</v>
      </c>
      <c r="G109" s="48">
        <v>50000</v>
      </c>
      <c r="H109" s="48">
        <v>150000</v>
      </c>
      <c r="I109" s="49"/>
      <c r="J109" s="46"/>
      <c r="K109" s="17"/>
      <c r="L109" s="17"/>
      <c r="M109" s="41"/>
    </row>
    <row r="110" spans="1:13" ht="12.75">
      <c r="A110" s="57">
        <v>512241</v>
      </c>
      <c r="B110" s="48" t="s">
        <v>121</v>
      </c>
      <c r="C110" s="48"/>
      <c r="D110" s="48">
        <v>300000</v>
      </c>
      <c r="E110" s="48"/>
      <c r="F110" s="48">
        <f>D110</f>
        <v>300000</v>
      </c>
      <c r="G110" s="48">
        <v>80000</v>
      </c>
      <c r="H110" s="48">
        <v>100000</v>
      </c>
      <c r="I110" s="49">
        <v>120000</v>
      </c>
      <c r="J110" s="46"/>
      <c r="K110" s="17"/>
      <c r="L110" s="17"/>
      <c r="M110" s="41"/>
    </row>
    <row r="111" spans="1:13" ht="12.75">
      <c r="A111" s="56"/>
      <c r="B111" s="53"/>
      <c r="C111" s="53"/>
      <c r="D111" s="53"/>
      <c r="E111" s="53"/>
      <c r="F111" s="53"/>
      <c r="G111" s="48"/>
      <c r="H111" s="48"/>
      <c r="I111" s="54"/>
      <c r="J111" s="46"/>
      <c r="K111" s="17"/>
      <c r="L111" s="17"/>
      <c r="M111" s="41"/>
    </row>
    <row r="112" spans="1:13" ht="12.75">
      <c r="A112" s="57"/>
      <c r="B112" s="48"/>
      <c r="C112" s="53"/>
      <c r="D112" s="48"/>
      <c r="E112" s="48"/>
      <c r="F112" s="48"/>
      <c r="G112" s="48"/>
      <c r="H112" s="48"/>
      <c r="I112" s="49"/>
      <c r="J112" s="46"/>
      <c r="K112" s="17"/>
      <c r="L112" s="17"/>
      <c r="M112" s="41"/>
    </row>
    <row r="113" spans="1:13" ht="12.75">
      <c r="A113" s="57"/>
      <c r="B113" s="48"/>
      <c r="C113" s="53"/>
      <c r="D113" s="48"/>
      <c r="E113" s="48"/>
      <c r="F113" s="48"/>
      <c r="G113" s="48"/>
      <c r="H113" s="48"/>
      <c r="I113" s="54"/>
      <c r="J113" s="46"/>
      <c r="K113" s="17"/>
      <c r="L113" s="17"/>
      <c r="M113" s="41"/>
    </row>
    <row r="114" spans="1:14" ht="12.75">
      <c r="A114" s="57"/>
      <c r="B114" s="53" t="s">
        <v>22</v>
      </c>
      <c r="C114" s="53">
        <f>C92+C45</f>
        <v>64251000</v>
      </c>
      <c r="D114" s="53">
        <f>D111+D104+D102+D92+D88+D77+D63+D60+D45+D41+D25+D22+D19+D13+D10+D7</f>
        <v>75961520</v>
      </c>
      <c r="E114" s="53">
        <f>E102+E63+E45+E25+E10+E7</f>
        <v>6620000</v>
      </c>
      <c r="F114" s="53">
        <f>C114+D114+E114</f>
        <v>146832520</v>
      </c>
      <c r="G114" s="53">
        <f>G104+G92+G88+G77+G63+G45+G41+G25+G19+G13+G10+G7</f>
        <v>26740680</v>
      </c>
      <c r="H114" s="53">
        <f>H104+H92+H88+H77+H63+H60+H45+H25+H19+H13+H10+H7</f>
        <v>13052950</v>
      </c>
      <c r="I114" s="54">
        <f>I111+I104+I102+I92+I88+I77+I63+I60+I45+I41+I25+I22+I19+I13+I10+I7</f>
        <v>105577890</v>
      </c>
      <c r="J114" s="46">
        <f>J88+J63+J45+J25+J19+J10+J7</f>
        <v>2206016.29</v>
      </c>
      <c r="K114" s="46">
        <f>K88+K77+K63+K45+K25+K19+K10+K7</f>
        <v>1599227.87</v>
      </c>
      <c r="L114" s="46">
        <f>L92+L88+L77+L63+L45+L25+L22+L19+L13+L10+L7</f>
        <v>17670968.310000002</v>
      </c>
      <c r="M114" s="47">
        <f>J114+K114+L114</f>
        <v>21476212.470000003</v>
      </c>
      <c r="N114" s="15"/>
    </row>
    <row r="115" spans="1:13" ht="12.75">
      <c r="A115" s="57"/>
      <c r="B115" s="53"/>
      <c r="C115" s="53"/>
      <c r="D115" s="53"/>
      <c r="E115" s="53"/>
      <c r="F115" s="53"/>
      <c r="G115" s="53"/>
      <c r="H115" s="53"/>
      <c r="I115" s="54"/>
      <c r="J115" s="46"/>
      <c r="K115" s="17"/>
      <c r="L115" s="17"/>
      <c r="M115" s="41"/>
    </row>
    <row r="116" spans="1:13" ht="12.75">
      <c r="A116" s="57"/>
      <c r="B116" s="53" t="s">
        <v>26</v>
      </c>
      <c r="C116" s="53"/>
      <c r="D116" s="53"/>
      <c r="E116" s="53"/>
      <c r="F116" s="53"/>
      <c r="G116" s="53"/>
      <c r="H116" s="53"/>
      <c r="I116" s="54"/>
      <c r="J116" s="9"/>
      <c r="K116" s="17"/>
      <c r="L116" s="17"/>
      <c r="M116" s="41"/>
    </row>
    <row r="117" spans="1:13" ht="12.75">
      <c r="A117" s="57">
        <v>791111</v>
      </c>
      <c r="B117" s="53" t="s">
        <v>27</v>
      </c>
      <c r="C117" s="53">
        <f>C114</f>
        <v>64251000</v>
      </c>
      <c r="D117" s="53"/>
      <c r="E117" s="53">
        <f>E114</f>
        <v>6620000</v>
      </c>
      <c r="F117" s="53">
        <f>C117+E117</f>
        <v>70871000</v>
      </c>
      <c r="G117" s="53"/>
      <c r="H117" s="53"/>
      <c r="I117" s="54">
        <f>C117</f>
        <v>64251000</v>
      </c>
      <c r="J117" s="9"/>
      <c r="K117" s="17"/>
      <c r="L117" s="17"/>
      <c r="M117" s="41"/>
    </row>
    <row r="118" spans="1:13" ht="12.75">
      <c r="A118" s="57">
        <v>791111</v>
      </c>
      <c r="B118" s="53" t="s">
        <v>94</v>
      </c>
      <c r="C118" s="53"/>
      <c r="D118" s="53">
        <f>D114</f>
        <v>75961520</v>
      </c>
      <c r="E118" s="53"/>
      <c r="F118" s="53">
        <f>D118</f>
        <v>75961520</v>
      </c>
      <c r="G118" s="53">
        <f>G114</f>
        <v>26740680</v>
      </c>
      <c r="H118" s="53">
        <f>H114</f>
        <v>13052950</v>
      </c>
      <c r="I118" s="54">
        <f>D118-G118-H118</f>
        <v>36167890</v>
      </c>
      <c r="J118" s="9"/>
      <c r="K118" s="17"/>
      <c r="L118" s="17"/>
      <c r="M118" s="41"/>
    </row>
    <row r="119" spans="1:13" ht="12.75">
      <c r="A119" s="57"/>
      <c r="B119" s="53" t="s">
        <v>85</v>
      </c>
      <c r="C119" s="53">
        <f>C117</f>
        <v>64251000</v>
      </c>
      <c r="D119" s="53"/>
      <c r="E119" s="53"/>
      <c r="F119" s="53">
        <f>F117+F118</f>
        <v>146832520</v>
      </c>
      <c r="G119" s="53"/>
      <c r="H119" s="53"/>
      <c r="I119" s="54">
        <f>I117+I118</f>
        <v>100418890</v>
      </c>
      <c r="J119" s="9"/>
      <c r="K119" s="17"/>
      <c r="L119" s="17"/>
      <c r="M119" s="41"/>
    </row>
    <row r="120" spans="1:13" ht="12.75">
      <c r="A120" s="57"/>
      <c r="B120" s="53"/>
      <c r="C120" s="53"/>
      <c r="D120" s="53"/>
      <c r="E120" s="53"/>
      <c r="F120" s="53"/>
      <c r="G120" s="53"/>
      <c r="H120" s="53"/>
      <c r="I120" s="54"/>
      <c r="J120" s="9"/>
      <c r="K120" s="17"/>
      <c r="L120" s="17"/>
      <c r="M120" s="41"/>
    </row>
    <row r="121" spans="1:13" ht="12.75">
      <c r="A121" s="57"/>
      <c r="B121" s="53"/>
      <c r="C121" s="53"/>
      <c r="D121" s="53"/>
      <c r="E121" s="53"/>
      <c r="F121" s="53"/>
      <c r="G121" s="53"/>
      <c r="H121" s="53"/>
      <c r="I121"/>
      <c r="K121" s="17"/>
      <c r="L121"/>
      <c r="M121"/>
    </row>
    <row r="122" spans="1:13" ht="12.75">
      <c r="A122" s="57"/>
      <c r="B122" s="3"/>
      <c r="C122" s="5"/>
      <c r="D122" s="5"/>
      <c r="E122" s="5"/>
      <c r="F122" s="6"/>
      <c r="G122" s="6"/>
      <c r="H122" s="5"/>
      <c r="I122"/>
      <c r="K122" s="17"/>
      <c r="L122"/>
      <c r="M122"/>
    </row>
    <row r="123" spans="1:13" ht="12.75">
      <c r="A123" s="56"/>
      <c r="B123" s="4"/>
      <c r="C123" s="9"/>
      <c r="D123" s="9"/>
      <c r="E123" s="9"/>
      <c r="F123" s="10"/>
      <c r="G123" s="10"/>
      <c r="H123" s="9"/>
      <c r="I123"/>
      <c r="K123" s="17"/>
      <c r="L123"/>
      <c r="M123"/>
    </row>
    <row r="124" spans="1:13" ht="12.75">
      <c r="A124" s="56"/>
      <c r="B124" s="3"/>
      <c r="C124" s="3"/>
      <c r="D124" s="5"/>
      <c r="E124" s="5"/>
      <c r="F124" s="6"/>
      <c r="G124" s="6"/>
      <c r="H124" s="5"/>
      <c r="I124"/>
      <c r="L124"/>
      <c r="M124"/>
    </row>
    <row r="125" spans="1:13" ht="12.75">
      <c r="A125" s="56"/>
      <c r="B125" s="3"/>
      <c r="C125" s="3"/>
      <c r="D125" s="3"/>
      <c r="E125" s="3"/>
      <c r="F125" s="3"/>
      <c r="G125" s="3"/>
      <c r="H125" s="32"/>
      <c r="I125"/>
      <c r="L125"/>
      <c r="M125"/>
    </row>
    <row r="126" spans="1:13" ht="12.75">
      <c r="A126" s="57"/>
      <c r="B126" s="3"/>
      <c r="C126" s="3"/>
      <c r="D126" s="3"/>
      <c r="E126" s="3"/>
      <c r="F126" s="3"/>
      <c r="G126" s="3"/>
      <c r="I126"/>
      <c r="L126"/>
      <c r="M126"/>
    </row>
    <row r="127" spans="9:13" ht="12.75">
      <c r="I127"/>
      <c r="L127"/>
      <c r="M127"/>
    </row>
    <row r="128" spans="1:13" ht="12.75">
      <c r="A128" s="55"/>
      <c r="B128" s="3"/>
      <c r="C128" s="3"/>
      <c r="D128" s="3"/>
      <c r="E128" s="3"/>
      <c r="F128" s="3"/>
      <c r="I128"/>
      <c r="L128"/>
      <c r="M128"/>
    </row>
    <row r="129" spans="9:13" ht="12.75">
      <c r="I129"/>
      <c r="L129"/>
      <c r="M129"/>
    </row>
    <row r="130" spans="9:13" ht="12.75">
      <c r="I130"/>
      <c r="L130"/>
      <c r="M130"/>
    </row>
    <row r="131" spans="9:13" ht="12.75">
      <c r="I131"/>
      <c r="L131"/>
      <c r="M131"/>
    </row>
    <row r="132" spans="9:13" ht="12.75">
      <c r="I132"/>
      <c r="L132"/>
      <c r="M132"/>
    </row>
    <row r="133" spans="9:13" ht="12.75">
      <c r="I133"/>
      <c r="L133"/>
      <c r="M133"/>
    </row>
    <row r="134" spans="9:13" ht="12.75">
      <c r="I134"/>
      <c r="L134"/>
      <c r="M134"/>
    </row>
    <row r="135" spans="9:13" ht="12.75">
      <c r="I135"/>
      <c r="L135"/>
      <c r="M135"/>
    </row>
    <row r="136" spans="9:13" ht="12.75">
      <c r="I136"/>
      <c r="L136"/>
      <c r="M136"/>
    </row>
    <row r="137" spans="9:13" ht="12.75">
      <c r="I137"/>
      <c r="L137"/>
      <c r="M137"/>
    </row>
    <row r="138" spans="9:13" ht="12.75">
      <c r="I138"/>
      <c r="L138"/>
      <c r="M138"/>
    </row>
    <row r="139" spans="9:13" ht="12.75">
      <c r="I139"/>
      <c r="L139"/>
      <c r="M139"/>
    </row>
    <row r="140" spans="9:13" ht="12.75">
      <c r="I140"/>
      <c r="L140"/>
      <c r="M140"/>
    </row>
    <row r="141" spans="9:13" ht="12.75">
      <c r="I141"/>
      <c r="L141"/>
      <c r="M141"/>
    </row>
    <row r="142" spans="9:13" ht="12.75">
      <c r="I142"/>
      <c r="L142"/>
      <c r="M142"/>
    </row>
    <row r="143" spans="9:13" ht="12.75">
      <c r="I143"/>
      <c r="L143"/>
      <c r="M143"/>
    </row>
    <row r="144" spans="9:13" ht="12.75">
      <c r="I144"/>
      <c r="L144"/>
      <c r="M144"/>
    </row>
    <row r="145" spans="9:13" ht="12.75">
      <c r="I145"/>
      <c r="L145"/>
      <c r="M145"/>
    </row>
    <row r="146" spans="9:13" ht="12.75">
      <c r="I146"/>
      <c r="L146"/>
      <c r="M146"/>
    </row>
    <row r="147" spans="9:13" ht="12.75">
      <c r="I147"/>
      <c r="L147"/>
      <c r="M147"/>
    </row>
    <row r="148" spans="9:13" ht="12.75">
      <c r="I148"/>
      <c r="L148"/>
      <c r="M148"/>
    </row>
    <row r="149" spans="9:13" ht="12.75">
      <c r="I149"/>
      <c r="L149"/>
      <c r="M149"/>
    </row>
    <row r="150" spans="9:13" ht="12.75">
      <c r="I150"/>
      <c r="L150"/>
      <c r="M150"/>
    </row>
    <row r="151" spans="9:13" ht="12.75">
      <c r="I151"/>
      <c r="L151"/>
      <c r="M151"/>
    </row>
    <row r="152" spans="9:13" ht="12.75">
      <c r="I152"/>
      <c r="L152"/>
      <c r="M152"/>
    </row>
    <row r="153" spans="9:13" ht="12.75">
      <c r="I153"/>
      <c r="L153"/>
      <c r="M153"/>
    </row>
    <row r="154" spans="9:13" ht="12.75">
      <c r="I154"/>
      <c r="L154"/>
      <c r="M154"/>
    </row>
    <row r="155" spans="9:13" ht="12.75">
      <c r="I155"/>
      <c r="L155"/>
      <c r="M155"/>
    </row>
    <row r="156" spans="9:13" ht="12.75">
      <c r="I156"/>
      <c r="L156"/>
      <c r="M156"/>
    </row>
    <row r="157" spans="9:13" ht="12.75">
      <c r="I157"/>
      <c r="L157"/>
      <c r="M157"/>
    </row>
    <row r="158" spans="9:13" ht="12.75">
      <c r="I158"/>
      <c r="L158"/>
      <c r="M158"/>
    </row>
    <row r="159" spans="9:13" ht="12.75">
      <c r="I159"/>
      <c r="L159"/>
      <c r="M159"/>
    </row>
    <row r="160" spans="9:13" ht="12.75">
      <c r="I160"/>
      <c r="L160"/>
      <c r="M160"/>
    </row>
    <row r="161" spans="9:13" ht="12.75">
      <c r="I161"/>
      <c r="L161"/>
      <c r="M161"/>
    </row>
    <row r="162" spans="9:13" ht="12.75">
      <c r="I162"/>
      <c r="L162"/>
      <c r="M162"/>
    </row>
    <row r="163" spans="9:13" ht="12.75">
      <c r="I163"/>
      <c r="L163"/>
      <c r="M163"/>
    </row>
    <row r="164" spans="9:13" ht="12.75">
      <c r="I164"/>
      <c r="L164"/>
      <c r="M164"/>
    </row>
    <row r="165" spans="9:13" ht="12.75">
      <c r="I165"/>
      <c r="L165"/>
      <c r="M165"/>
    </row>
    <row r="166" spans="9:13" ht="12.75">
      <c r="I166"/>
      <c r="L166"/>
      <c r="M166"/>
    </row>
    <row r="167" spans="9:13" ht="12.75">
      <c r="I167"/>
      <c r="L167"/>
      <c r="M167"/>
    </row>
    <row r="168" spans="9:13" ht="12.75">
      <c r="I168"/>
      <c r="L168"/>
      <c r="M168"/>
    </row>
    <row r="169" spans="9:13" ht="12.75">
      <c r="I169"/>
      <c r="L169"/>
      <c r="M169"/>
    </row>
    <row r="170" spans="9:13" ht="12.75">
      <c r="I170"/>
      <c r="L170"/>
      <c r="M170"/>
    </row>
    <row r="171" spans="9:13" ht="12.75">
      <c r="I171"/>
      <c r="L171"/>
      <c r="M171"/>
    </row>
    <row r="172" spans="9:13" ht="12.75">
      <c r="I172"/>
      <c r="L172"/>
      <c r="M172"/>
    </row>
    <row r="173" spans="9:13" ht="12.75">
      <c r="I173"/>
      <c r="L173"/>
      <c r="M173"/>
    </row>
    <row r="174" spans="9:13" ht="12.75">
      <c r="I174"/>
      <c r="L174"/>
      <c r="M174"/>
    </row>
    <row r="175" spans="9:13" ht="12.75">
      <c r="I175"/>
      <c r="L175"/>
      <c r="M175"/>
    </row>
    <row r="176" spans="9:13" ht="12.75">
      <c r="I176"/>
      <c r="L176"/>
      <c r="M176"/>
    </row>
    <row r="177" spans="9:13" ht="12.75">
      <c r="I177"/>
      <c r="L177"/>
      <c r="M177"/>
    </row>
    <row r="178" spans="9:13" ht="12.75">
      <c r="I178"/>
      <c r="L178"/>
      <c r="M178"/>
    </row>
    <row r="179" spans="9:13" ht="12.75">
      <c r="I179"/>
      <c r="L179"/>
      <c r="M179"/>
    </row>
    <row r="180" spans="9:13" ht="12.75">
      <c r="I180"/>
      <c r="L180"/>
      <c r="M180"/>
    </row>
    <row r="181" spans="9:13" ht="12.75">
      <c r="I181"/>
      <c r="L181"/>
      <c r="M181"/>
    </row>
    <row r="182" spans="9:13" ht="12.75">
      <c r="I182"/>
      <c r="L182"/>
      <c r="M182"/>
    </row>
    <row r="183" spans="9:13" ht="12.75">
      <c r="I183"/>
      <c r="L183"/>
      <c r="M183"/>
    </row>
    <row r="184" spans="9:13" ht="12.75">
      <c r="I184"/>
      <c r="L184"/>
      <c r="M184"/>
    </row>
    <row r="185" spans="9:13" ht="12.75">
      <c r="I185"/>
      <c r="L185"/>
      <c r="M185"/>
    </row>
    <row r="186" spans="9:13" ht="12.75">
      <c r="I186"/>
      <c r="L186"/>
      <c r="M186"/>
    </row>
    <row r="187" spans="9:13" ht="12.75">
      <c r="I187"/>
      <c r="L187"/>
      <c r="M187"/>
    </row>
    <row r="188" spans="9:13" ht="12.75">
      <c r="I188"/>
      <c r="L188"/>
      <c r="M188"/>
    </row>
    <row r="189" spans="9:13" ht="12.75">
      <c r="I189"/>
      <c r="L189"/>
      <c r="M189"/>
    </row>
    <row r="190" spans="9:13" ht="12.75">
      <c r="I190"/>
      <c r="L190"/>
      <c r="M190"/>
    </row>
    <row r="191" spans="9:13" ht="12.75">
      <c r="I191"/>
      <c r="L191"/>
      <c r="M191"/>
    </row>
    <row r="192" spans="9:13" ht="12.75">
      <c r="I192"/>
      <c r="L192"/>
      <c r="M192"/>
    </row>
    <row r="193" spans="9:13" ht="12.75">
      <c r="I193"/>
      <c r="L193"/>
      <c r="M193"/>
    </row>
    <row r="194" spans="9:13" ht="12.75">
      <c r="I194"/>
      <c r="L194"/>
      <c r="M194"/>
    </row>
    <row r="195" spans="9:13" ht="12.75">
      <c r="I195"/>
      <c r="L195"/>
      <c r="M195"/>
    </row>
    <row r="196" spans="9:13" ht="12.75">
      <c r="I196"/>
      <c r="L196"/>
      <c r="M196"/>
    </row>
    <row r="197" spans="9:13" ht="12.75">
      <c r="I197"/>
      <c r="L197"/>
      <c r="M197"/>
    </row>
    <row r="198" spans="9:13" ht="12.75">
      <c r="I198"/>
      <c r="L198"/>
      <c r="M198"/>
    </row>
    <row r="199" spans="9:13" ht="12.75">
      <c r="I199"/>
      <c r="L199"/>
      <c r="M199"/>
    </row>
    <row r="200" spans="9:13" ht="12.75">
      <c r="I200"/>
      <c r="L200"/>
      <c r="M200"/>
    </row>
    <row r="201" spans="9:13" ht="12.75">
      <c r="I201"/>
      <c r="L201"/>
      <c r="M201"/>
    </row>
    <row r="202" spans="9:13" ht="12.75">
      <c r="I202"/>
      <c r="L202"/>
      <c r="M202"/>
    </row>
    <row r="203" spans="9:13" ht="12.75">
      <c r="I203"/>
      <c r="L203"/>
      <c r="M203"/>
    </row>
    <row r="204" spans="9:13" ht="12.75">
      <c r="I204"/>
      <c r="L204"/>
      <c r="M204"/>
    </row>
    <row r="205" spans="9:13" ht="12.75">
      <c r="I205"/>
      <c r="L205"/>
      <c r="M205"/>
    </row>
    <row r="206" spans="9:13" ht="12.75">
      <c r="I206"/>
      <c r="L206"/>
      <c r="M206"/>
    </row>
    <row r="207" spans="9:13" ht="12.75">
      <c r="I207"/>
      <c r="L207"/>
      <c r="M207"/>
    </row>
    <row r="208" spans="9:13" ht="12.75">
      <c r="I208"/>
      <c r="L208"/>
      <c r="M208"/>
    </row>
    <row r="209" spans="9:13" ht="12.75">
      <c r="I209"/>
      <c r="L209"/>
      <c r="M209"/>
    </row>
    <row r="210" spans="9:13" ht="12.75">
      <c r="I210"/>
      <c r="L210"/>
      <c r="M210"/>
    </row>
    <row r="211" spans="9:13" ht="12.75">
      <c r="I211"/>
      <c r="L211"/>
      <c r="M211"/>
    </row>
    <row r="212" spans="9:13" ht="12.75">
      <c r="I212"/>
      <c r="L212"/>
      <c r="M212"/>
    </row>
    <row r="213" spans="9:13" ht="12.75">
      <c r="I213"/>
      <c r="L213"/>
      <c r="M213"/>
    </row>
    <row r="214" spans="9:13" ht="12.75">
      <c r="I214"/>
      <c r="L214"/>
      <c r="M214"/>
    </row>
    <row r="215" spans="9:13" ht="12.75">
      <c r="I215"/>
      <c r="L215"/>
      <c r="M215"/>
    </row>
    <row r="216" spans="9:13" ht="12.75">
      <c r="I216"/>
      <c r="L216"/>
      <c r="M216"/>
    </row>
    <row r="217" spans="9:13" ht="12.75">
      <c r="I217"/>
      <c r="L217"/>
      <c r="M217"/>
    </row>
    <row r="218" spans="9:13" ht="12.75">
      <c r="I218"/>
      <c r="L218"/>
      <c r="M218"/>
    </row>
    <row r="219" spans="9:13" ht="12.75">
      <c r="I219"/>
      <c r="L219"/>
      <c r="M219"/>
    </row>
    <row r="220" spans="9:13" ht="12.75">
      <c r="I220"/>
      <c r="L220"/>
      <c r="M220"/>
    </row>
    <row r="221" spans="9:13" ht="12.75">
      <c r="I221"/>
      <c r="L221"/>
      <c r="M221"/>
    </row>
    <row r="222" spans="9:13" ht="12.75">
      <c r="I222"/>
      <c r="L222"/>
      <c r="M222"/>
    </row>
    <row r="223" spans="9:13" ht="12.75">
      <c r="I223"/>
      <c r="L223"/>
      <c r="M223"/>
    </row>
    <row r="224" spans="9:13" ht="12.75">
      <c r="I224"/>
      <c r="L224"/>
      <c r="M224"/>
    </row>
    <row r="225" spans="9:13" ht="12.75">
      <c r="I225"/>
      <c r="L225"/>
      <c r="M225"/>
    </row>
    <row r="226" spans="9:13" ht="12.75">
      <c r="I226"/>
      <c r="L226"/>
      <c r="M226"/>
    </row>
    <row r="227" spans="9:13" ht="12.75">
      <c r="I227"/>
      <c r="L227"/>
      <c r="M227"/>
    </row>
    <row r="228" spans="9:13" ht="12.75">
      <c r="I228"/>
      <c r="L228"/>
      <c r="M228"/>
    </row>
    <row r="229" spans="9:13" ht="12.75">
      <c r="I229"/>
      <c r="L229"/>
      <c r="M229"/>
    </row>
    <row r="230" spans="9:13" ht="12.75">
      <c r="I230"/>
      <c r="L230"/>
      <c r="M230"/>
    </row>
    <row r="231" spans="9:13" ht="12.75">
      <c r="I231"/>
      <c r="L231"/>
      <c r="M231"/>
    </row>
    <row r="232" spans="9:13" ht="12.75">
      <c r="I232"/>
      <c r="L232"/>
      <c r="M232"/>
    </row>
    <row r="233" spans="9:13" ht="12.75">
      <c r="I233"/>
      <c r="L233"/>
      <c r="M233"/>
    </row>
    <row r="234" spans="9:13" ht="12.75">
      <c r="I234"/>
      <c r="L234"/>
      <c r="M234"/>
    </row>
    <row r="235" spans="9:13" ht="12.75">
      <c r="I235"/>
      <c r="L235"/>
      <c r="M235"/>
    </row>
    <row r="236" spans="9:13" ht="12.75">
      <c r="I236"/>
      <c r="L236"/>
      <c r="M236"/>
    </row>
    <row r="237" spans="9:13" ht="12.75">
      <c r="I237"/>
      <c r="L237"/>
      <c r="M237"/>
    </row>
    <row r="238" spans="9:13" ht="12.75">
      <c r="I238"/>
      <c r="L238"/>
      <c r="M238"/>
    </row>
    <row r="239" spans="9:13" ht="12.75">
      <c r="I239"/>
      <c r="L239"/>
      <c r="M239"/>
    </row>
    <row r="240" spans="9:13" ht="12.75">
      <c r="I240"/>
      <c r="L240"/>
      <c r="M240"/>
    </row>
    <row r="241" spans="9:13" ht="12.75">
      <c r="I241"/>
      <c r="L241"/>
      <c r="M241"/>
    </row>
    <row r="242" spans="9:13" ht="12.75">
      <c r="I242"/>
      <c r="L242"/>
      <c r="M242"/>
    </row>
    <row r="243" spans="9:13" ht="12.75">
      <c r="I243"/>
      <c r="L243"/>
      <c r="M243"/>
    </row>
    <row r="244" spans="9:13" ht="12.75">
      <c r="I244"/>
      <c r="L244"/>
      <c r="M244"/>
    </row>
    <row r="245" spans="9:13" ht="12.75">
      <c r="I245"/>
      <c r="L245"/>
      <c r="M245"/>
    </row>
    <row r="246" spans="9:13" ht="12.75">
      <c r="I246"/>
      <c r="L246"/>
      <c r="M246"/>
    </row>
    <row r="247" spans="9:13" ht="12.75">
      <c r="I247"/>
      <c r="L247"/>
      <c r="M247"/>
    </row>
    <row r="248" spans="9:13" ht="12.75">
      <c r="I248"/>
      <c r="L248"/>
      <c r="M248"/>
    </row>
    <row r="249" spans="9:13" ht="12.75">
      <c r="I249"/>
      <c r="L249"/>
      <c r="M249"/>
    </row>
    <row r="250" spans="9:13" ht="12.75">
      <c r="I250"/>
      <c r="L250"/>
      <c r="M250"/>
    </row>
    <row r="251" spans="9:13" ht="12.75">
      <c r="I251"/>
      <c r="L251"/>
      <c r="M251"/>
    </row>
    <row r="252" spans="9:13" ht="12.75">
      <c r="I252"/>
      <c r="L252"/>
      <c r="M252"/>
    </row>
    <row r="253" spans="9:13" ht="12.75">
      <c r="I253"/>
      <c r="L253"/>
      <c r="M253"/>
    </row>
    <row r="254" spans="9:13" ht="12.75">
      <c r="I254"/>
      <c r="L254"/>
      <c r="M254"/>
    </row>
    <row r="255" spans="9:13" ht="12.75">
      <c r="I255"/>
      <c r="L255"/>
      <c r="M255"/>
    </row>
    <row r="256" spans="9:13" ht="12.75">
      <c r="I256"/>
      <c r="L256"/>
      <c r="M256"/>
    </row>
    <row r="257" spans="9:13" ht="12.75">
      <c r="I257"/>
      <c r="L257"/>
      <c r="M257"/>
    </row>
    <row r="258" spans="9:13" ht="12.75">
      <c r="I258"/>
      <c r="L258"/>
      <c r="M258"/>
    </row>
    <row r="259" spans="9:13" ht="12.75">
      <c r="I259"/>
      <c r="L259"/>
      <c r="M259"/>
    </row>
    <row r="260" spans="9:13" ht="12.75">
      <c r="I260"/>
      <c r="L260"/>
      <c r="M260"/>
    </row>
    <row r="261" spans="9:13" ht="12.75">
      <c r="I261"/>
      <c r="L261"/>
      <c r="M261"/>
    </row>
    <row r="262" spans="9:13" ht="12.75">
      <c r="I262"/>
      <c r="L262"/>
      <c r="M262"/>
    </row>
    <row r="263" spans="9:13" ht="12.75">
      <c r="I263"/>
      <c r="L263"/>
      <c r="M263"/>
    </row>
    <row r="264" spans="9:13" ht="12.75">
      <c r="I264"/>
      <c r="L264"/>
      <c r="M264"/>
    </row>
    <row r="265" spans="9:13" ht="12.75">
      <c r="I265"/>
      <c r="L265"/>
      <c r="M265"/>
    </row>
    <row r="266" spans="9:13" ht="12.75">
      <c r="I266"/>
      <c r="L266"/>
      <c r="M266"/>
    </row>
    <row r="267" spans="9:13" ht="12.75">
      <c r="I267"/>
      <c r="L267"/>
      <c r="M267"/>
    </row>
    <row r="268" spans="9:13" ht="12.75">
      <c r="I268"/>
      <c r="L268"/>
      <c r="M268"/>
    </row>
    <row r="269" spans="9:13" ht="12.75">
      <c r="I269"/>
      <c r="L269"/>
      <c r="M269"/>
    </row>
    <row r="270" spans="9:13" ht="12.75">
      <c r="I270"/>
      <c r="L270"/>
      <c r="M270"/>
    </row>
    <row r="271" spans="9:13" ht="12.75">
      <c r="I271"/>
      <c r="L271"/>
      <c r="M271"/>
    </row>
    <row r="272" spans="9:13" ht="12.75">
      <c r="I272"/>
      <c r="L272"/>
      <c r="M272"/>
    </row>
    <row r="273" spans="9:13" ht="12.75">
      <c r="I273"/>
      <c r="L273"/>
      <c r="M273"/>
    </row>
    <row r="274" spans="9:13" ht="12.75">
      <c r="I274"/>
      <c r="L274"/>
      <c r="M274"/>
    </row>
    <row r="275" spans="9:13" ht="12.75">
      <c r="I275"/>
      <c r="L275"/>
      <c r="M275"/>
    </row>
    <row r="276" spans="9:13" ht="12.75">
      <c r="I276"/>
      <c r="L276"/>
      <c r="M276"/>
    </row>
    <row r="277" spans="9:13" ht="12.75">
      <c r="I277"/>
      <c r="L277"/>
      <c r="M277"/>
    </row>
    <row r="278" spans="9:13" ht="12.75">
      <c r="I278"/>
      <c r="L278"/>
      <c r="M278"/>
    </row>
    <row r="279" spans="9:13" ht="12.75">
      <c r="I279"/>
      <c r="L279"/>
      <c r="M279"/>
    </row>
    <row r="280" spans="9:13" ht="12.75">
      <c r="I280"/>
      <c r="L280"/>
      <c r="M280"/>
    </row>
    <row r="281" spans="9:13" ht="12.75">
      <c r="I281"/>
      <c r="L281"/>
      <c r="M281"/>
    </row>
    <row r="282" spans="9:13" ht="12.75">
      <c r="I282"/>
      <c r="L282"/>
      <c r="M282"/>
    </row>
    <row r="283" spans="9:13" ht="12.75">
      <c r="I283"/>
      <c r="L283"/>
      <c r="M283"/>
    </row>
    <row r="284" spans="9:13" ht="12.75">
      <c r="I284"/>
      <c r="L284"/>
      <c r="M284"/>
    </row>
    <row r="285" spans="9:13" ht="12.75">
      <c r="I285"/>
      <c r="L285"/>
      <c r="M285"/>
    </row>
    <row r="286" spans="9:13" ht="12.75">
      <c r="I286"/>
      <c r="L286"/>
      <c r="M286"/>
    </row>
    <row r="287" spans="9:13" ht="12.75">
      <c r="I287"/>
      <c r="L287"/>
      <c r="M287"/>
    </row>
    <row r="288" spans="9:13" ht="12.75">
      <c r="I288"/>
      <c r="L288"/>
      <c r="M288"/>
    </row>
    <row r="289" spans="9:13" ht="12.75">
      <c r="I289"/>
      <c r="L289"/>
      <c r="M289"/>
    </row>
    <row r="290" spans="9:13" ht="12.75">
      <c r="I290"/>
      <c r="L290"/>
      <c r="M290"/>
    </row>
    <row r="291" spans="9:13" ht="12.75">
      <c r="I291"/>
      <c r="L291"/>
      <c r="M291"/>
    </row>
    <row r="292" spans="9:13" ht="12.75">
      <c r="I292"/>
      <c r="L292"/>
      <c r="M292"/>
    </row>
    <row r="293" spans="9:13" ht="12.75">
      <c r="I293"/>
      <c r="L293"/>
      <c r="M293"/>
    </row>
    <row r="294" spans="9:13" ht="12.75">
      <c r="I294"/>
      <c r="L294"/>
      <c r="M294"/>
    </row>
    <row r="295" spans="9:13" ht="12.75">
      <c r="I295"/>
      <c r="L295"/>
      <c r="M295"/>
    </row>
    <row r="296" spans="9:13" ht="12.75">
      <c r="I296"/>
      <c r="L296"/>
      <c r="M296"/>
    </row>
    <row r="297" spans="9:13" ht="12.75">
      <c r="I297"/>
      <c r="L297"/>
      <c r="M297"/>
    </row>
    <row r="298" spans="9:13" ht="12.75">
      <c r="I298"/>
      <c r="L298"/>
      <c r="M298"/>
    </row>
    <row r="299" spans="9:13" ht="12.75">
      <c r="I299"/>
      <c r="L299"/>
      <c r="M299"/>
    </row>
    <row r="300" spans="9:13" ht="12.75">
      <c r="I300"/>
      <c r="L300"/>
      <c r="M300"/>
    </row>
    <row r="301" spans="9:13" ht="12.75">
      <c r="I301"/>
      <c r="L301"/>
      <c r="M301"/>
    </row>
    <row r="302" spans="9:13" ht="12.75">
      <c r="I302"/>
      <c r="L302"/>
      <c r="M302"/>
    </row>
    <row r="303" spans="9:13" ht="12.75">
      <c r="I303"/>
      <c r="L303"/>
      <c r="M303"/>
    </row>
    <row r="304" spans="9:13" ht="12.75">
      <c r="I304"/>
      <c r="L304"/>
      <c r="M304"/>
    </row>
    <row r="305" spans="9:13" ht="12.75">
      <c r="I305"/>
      <c r="L305"/>
      <c r="M305"/>
    </row>
    <row r="306" spans="9:13" ht="12.75">
      <c r="I306"/>
      <c r="L306"/>
      <c r="M306"/>
    </row>
    <row r="307" spans="9:13" ht="12.75">
      <c r="I307"/>
      <c r="L307"/>
      <c r="M307"/>
    </row>
    <row r="308" spans="9:13" ht="12.75">
      <c r="I308"/>
      <c r="L308"/>
      <c r="M308"/>
    </row>
    <row r="309" spans="9:13" ht="12.75">
      <c r="I309"/>
      <c r="L309"/>
      <c r="M309"/>
    </row>
    <row r="310" spans="9:13" ht="12.75">
      <c r="I310"/>
      <c r="L310"/>
      <c r="M310"/>
    </row>
    <row r="311" spans="9:13" ht="12.75">
      <c r="I311"/>
      <c r="L311"/>
      <c r="M311"/>
    </row>
    <row r="312" spans="9:13" ht="12.75">
      <c r="I312"/>
      <c r="L312"/>
      <c r="M312"/>
    </row>
    <row r="313" spans="9:13" ht="12.75">
      <c r="I313"/>
      <c r="L313"/>
      <c r="M313"/>
    </row>
    <row r="314" spans="9:13" ht="12.75">
      <c r="I314"/>
      <c r="L314"/>
      <c r="M314"/>
    </row>
    <row r="315" spans="9:13" ht="12.75">
      <c r="I315"/>
      <c r="L315"/>
      <c r="M315"/>
    </row>
    <row r="316" spans="9:13" ht="12.75">
      <c r="I316"/>
      <c r="L316"/>
      <c r="M316"/>
    </row>
    <row r="317" spans="9:13" ht="12.75">
      <c r="I317"/>
      <c r="L317"/>
      <c r="M317"/>
    </row>
    <row r="318" spans="9:13" ht="12.75">
      <c r="I318"/>
      <c r="L318"/>
      <c r="M318"/>
    </row>
    <row r="319" spans="9:13" ht="12.75">
      <c r="I319"/>
      <c r="L319"/>
      <c r="M319"/>
    </row>
    <row r="320" spans="9:13" ht="12.75">
      <c r="I320"/>
      <c r="L320"/>
      <c r="M320"/>
    </row>
    <row r="321" spans="9:13" ht="12.75">
      <c r="I321"/>
      <c r="L321"/>
      <c r="M321"/>
    </row>
    <row r="322" spans="9:13" ht="12.75">
      <c r="I322"/>
      <c r="L322"/>
      <c r="M322"/>
    </row>
    <row r="323" spans="9:13" ht="12.75">
      <c r="I323"/>
      <c r="L323"/>
      <c r="M323"/>
    </row>
    <row r="324" spans="9:13" ht="12.75">
      <c r="I324"/>
      <c r="L324"/>
      <c r="M324"/>
    </row>
    <row r="325" spans="9:13" ht="12.75">
      <c r="I325"/>
      <c r="L325"/>
      <c r="M325"/>
    </row>
    <row r="326" spans="9:13" ht="12.75">
      <c r="I326"/>
      <c r="L326"/>
      <c r="M326"/>
    </row>
    <row r="327" spans="9:13" ht="12.75">
      <c r="I327"/>
      <c r="L327"/>
      <c r="M327"/>
    </row>
    <row r="328" spans="9:13" ht="12.75">
      <c r="I328"/>
      <c r="L328"/>
      <c r="M328"/>
    </row>
    <row r="329" spans="9:13" ht="12.75">
      <c r="I329"/>
      <c r="L329"/>
      <c r="M329"/>
    </row>
    <row r="330" spans="9:13" ht="12.75">
      <c r="I330"/>
      <c r="L330"/>
      <c r="M330"/>
    </row>
    <row r="331" spans="9:13" ht="12.75">
      <c r="I331"/>
      <c r="L331"/>
      <c r="M331"/>
    </row>
    <row r="332" spans="9:13" ht="12.75">
      <c r="I332"/>
      <c r="L332"/>
      <c r="M332"/>
    </row>
    <row r="333" spans="9:13" ht="12.75">
      <c r="I333"/>
      <c r="L333"/>
      <c r="M333"/>
    </row>
    <row r="334" spans="9:13" ht="12.75">
      <c r="I334"/>
      <c r="L334"/>
      <c r="M334"/>
    </row>
    <row r="335" spans="9:13" ht="12.75">
      <c r="I335"/>
      <c r="L335"/>
      <c r="M335"/>
    </row>
    <row r="336" spans="9:13" ht="12.75">
      <c r="I336"/>
      <c r="L336"/>
      <c r="M336"/>
    </row>
    <row r="337" spans="9:13" ht="12.75">
      <c r="I337"/>
      <c r="L337"/>
      <c r="M337"/>
    </row>
    <row r="338" spans="9:13" ht="12.75">
      <c r="I338"/>
      <c r="L338"/>
      <c r="M338"/>
    </row>
    <row r="339" spans="9:13" ht="12.75">
      <c r="I339"/>
      <c r="L339"/>
      <c r="M339"/>
    </row>
    <row r="340" spans="9:13" ht="12.75">
      <c r="I340"/>
      <c r="L340"/>
      <c r="M340"/>
    </row>
    <row r="341" spans="9:13" ht="12.75">
      <c r="I341"/>
      <c r="L341"/>
      <c r="M341"/>
    </row>
    <row r="342" spans="9:13" ht="12.75">
      <c r="I342"/>
      <c r="L342"/>
      <c r="M342"/>
    </row>
    <row r="343" spans="9:13" ht="12.75">
      <c r="I343"/>
      <c r="L343"/>
      <c r="M343"/>
    </row>
    <row r="344" spans="9:13" ht="12.75">
      <c r="I344"/>
      <c r="L344"/>
      <c r="M344"/>
    </row>
    <row r="345" spans="9:13" ht="12.75">
      <c r="I345"/>
      <c r="L345"/>
      <c r="M345"/>
    </row>
    <row r="346" spans="9:13" ht="12.75">
      <c r="I346"/>
      <c r="L346"/>
      <c r="M346"/>
    </row>
    <row r="347" spans="9:13" ht="12.75">
      <c r="I347"/>
      <c r="L347"/>
      <c r="M347"/>
    </row>
    <row r="348" spans="9:13" ht="12.75">
      <c r="I348"/>
      <c r="L348"/>
      <c r="M348"/>
    </row>
    <row r="349" spans="9:13" ht="12.75">
      <c r="I349"/>
      <c r="L349"/>
      <c r="M349"/>
    </row>
    <row r="350" spans="9:13" ht="12.75">
      <c r="I350"/>
      <c r="L350"/>
      <c r="M350"/>
    </row>
    <row r="351" spans="9:13" ht="12.75">
      <c r="I351"/>
      <c r="L351"/>
      <c r="M351"/>
    </row>
    <row r="352" spans="9:13" ht="12.75">
      <c r="I352"/>
      <c r="L352"/>
      <c r="M352"/>
    </row>
    <row r="353" spans="9:13" ht="12.75">
      <c r="I353"/>
      <c r="L353"/>
      <c r="M353"/>
    </row>
    <row r="354" spans="9:13" ht="12.75">
      <c r="I354"/>
      <c r="L354"/>
      <c r="M354"/>
    </row>
    <row r="355" spans="9:13" ht="12.75">
      <c r="I355"/>
      <c r="L355"/>
      <c r="M355"/>
    </row>
    <row r="356" spans="9:13" ht="12.75">
      <c r="I356"/>
      <c r="L356"/>
      <c r="M356"/>
    </row>
    <row r="357" spans="9:13" ht="12.75">
      <c r="I357"/>
      <c r="L357"/>
      <c r="M357"/>
    </row>
    <row r="358" spans="9:13" ht="12.75">
      <c r="I358"/>
      <c r="L358"/>
      <c r="M358"/>
    </row>
    <row r="359" spans="9:13" ht="12.75">
      <c r="I359"/>
      <c r="L359"/>
      <c r="M359"/>
    </row>
    <row r="360" spans="9:13" ht="12.75">
      <c r="I360"/>
      <c r="L360"/>
      <c r="M360"/>
    </row>
    <row r="361" spans="9:13" ht="12.75">
      <c r="I361"/>
      <c r="L361"/>
      <c r="M361"/>
    </row>
    <row r="362" spans="9:13" ht="12.75">
      <c r="I362"/>
      <c r="L362"/>
      <c r="M362"/>
    </row>
    <row r="363" spans="9:13" ht="12.75">
      <c r="I363"/>
      <c r="L363"/>
      <c r="M363"/>
    </row>
    <row r="364" spans="9:13" ht="12.75">
      <c r="I364"/>
      <c r="L364"/>
      <c r="M364"/>
    </row>
    <row r="365" spans="9:13" ht="12.75">
      <c r="I365"/>
      <c r="L365"/>
      <c r="M365"/>
    </row>
    <row r="366" spans="9:13" ht="12.75">
      <c r="I366"/>
      <c r="L366"/>
      <c r="M366"/>
    </row>
    <row r="367" spans="9:13" ht="12.75">
      <c r="I367"/>
      <c r="L367"/>
      <c r="M367"/>
    </row>
    <row r="368" spans="9:13" ht="12.75">
      <c r="I368"/>
      <c r="L368"/>
      <c r="M368"/>
    </row>
    <row r="369" spans="9:13" ht="12.75">
      <c r="I369"/>
      <c r="L369"/>
      <c r="M369"/>
    </row>
    <row r="370" spans="9:13" ht="12.75">
      <c r="I370"/>
      <c r="L370"/>
      <c r="M370"/>
    </row>
    <row r="371" spans="9:13" ht="12.75">
      <c r="I371"/>
      <c r="L371"/>
      <c r="M371"/>
    </row>
    <row r="372" spans="9:13" ht="12.75">
      <c r="I372"/>
      <c r="L372"/>
      <c r="M372"/>
    </row>
    <row r="373" spans="9:13" ht="12.75">
      <c r="I373"/>
      <c r="L373"/>
      <c r="M373"/>
    </row>
    <row r="374" spans="9:13" ht="12.75">
      <c r="I374"/>
      <c r="L374"/>
      <c r="M374"/>
    </row>
    <row r="375" spans="9:13" ht="12.75">
      <c r="I375"/>
      <c r="L375"/>
      <c r="M375"/>
    </row>
    <row r="376" spans="9:13" ht="12.75">
      <c r="I376"/>
      <c r="L376"/>
      <c r="M376"/>
    </row>
    <row r="377" spans="9:13" ht="12.75">
      <c r="I377"/>
      <c r="L377"/>
      <c r="M377"/>
    </row>
    <row r="378" spans="9:13" ht="12.75">
      <c r="I378"/>
      <c r="L378"/>
      <c r="M378"/>
    </row>
    <row r="379" spans="9:13" ht="12.75">
      <c r="I379"/>
      <c r="L379"/>
      <c r="M379"/>
    </row>
    <row r="380" spans="9:13" ht="12.75">
      <c r="I380"/>
      <c r="L380"/>
      <c r="M380"/>
    </row>
    <row r="381" spans="9:13" ht="12.75">
      <c r="I381"/>
      <c r="L381"/>
      <c r="M381"/>
    </row>
    <row r="382" spans="9:13" ht="12.75">
      <c r="I382"/>
      <c r="L382"/>
      <c r="M382"/>
    </row>
    <row r="383" spans="9:13" ht="12.75">
      <c r="I383"/>
      <c r="L383"/>
      <c r="M383"/>
    </row>
    <row r="384" spans="9:13" ht="12.75">
      <c r="I384"/>
      <c r="L384"/>
      <c r="M384"/>
    </row>
    <row r="385" spans="9:13" ht="12.75">
      <c r="I385"/>
      <c r="L385"/>
      <c r="M385"/>
    </row>
    <row r="386" spans="9:13" ht="12.75">
      <c r="I386"/>
      <c r="L386"/>
      <c r="M386"/>
    </row>
    <row r="387" spans="9:13" ht="12.75">
      <c r="I387"/>
      <c r="L387"/>
      <c r="M387"/>
    </row>
    <row r="388" spans="9:13" ht="12.75">
      <c r="I388"/>
      <c r="L388"/>
      <c r="M388"/>
    </row>
    <row r="389" spans="9:13" ht="12.75">
      <c r="I389"/>
      <c r="L389"/>
      <c r="M389"/>
    </row>
    <row r="390" spans="9:13" ht="12.75">
      <c r="I390"/>
      <c r="L390"/>
      <c r="M390"/>
    </row>
    <row r="391" spans="9:13" ht="12.75">
      <c r="I391"/>
      <c r="L391"/>
      <c r="M391"/>
    </row>
    <row r="392" spans="9:13" ht="12.75">
      <c r="I392"/>
      <c r="L392"/>
      <c r="M392"/>
    </row>
    <row r="393" spans="9:13" ht="12.75">
      <c r="I393"/>
      <c r="L393"/>
      <c r="M393"/>
    </row>
    <row r="394" spans="9:13" ht="12.75">
      <c r="I394"/>
      <c r="L394"/>
      <c r="M394"/>
    </row>
    <row r="395" spans="9:13" ht="12.75">
      <c r="I395"/>
      <c r="L395"/>
      <c r="M395"/>
    </row>
    <row r="396" spans="9:13" ht="12.75">
      <c r="I396"/>
      <c r="L396"/>
      <c r="M396"/>
    </row>
    <row r="397" spans="9:13" ht="12.75">
      <c r="I397"/>
      <c r="L397"/>
      <c r="M397"/>
    </row>
    <row r="398" spans="9:13" ht="12.75">
      <c r="I398"/>
      <c r="L398"/>
      <c r="M398"/>
    </row>
    <row r="399" spans="9:13" ht="12.75">
      <c r="I399"/>
      <c r="L399"/>
      <c r="M399"/>
    </row>
    <row r="400" spans="9:13" ht="12.75">
      <c r="I400"/>
      <c r="L400"/>
      <c r="M400"/>
    </row>
    <row r="401" spans="9:13" ht="12.75">
      <c r="I401"/>
      <c r="L401"/>
      <c r="M401"/>
    </row>
    <row r="402" spans="9:13" ht="12.75">
      <c r="I402"/>
      <c r="L402"/>
      <c r="M402"/>
    </row>
    <row r="403" spans="9:13" ht="12.75">
      <c r="I403"/>
      <c r="L403"/>
      <c r="M403"/>
    </row>
    <row r="404" spans="9:13" ht="12.75">
      <c r="I404"/>
      <c r="L404"/>
      <c r="M404"/>
    </row>
    <row r="405" spans="9:13" ht="12.75">
      <c r="I405"/>
      <c r="L405"/>
      <c r="M405"/>
    </row>
    <row r="406" spans="9:13" ht="12.75">
      <c r="I406"/>
      <c r="L406"/>
      <c r="M406"/>
    </row>
    <row r="407" spans="9:13" ht="12.75">
      <c r="I407"/>
      <c r="L407"/>
      <c r="M407"/>
    </row>
    <row r="408" spans="9:13" ht="12.75">
      <c r="I408"/>
      <c r="L408"/>
      <c r="M408"/>
    </row>
    <row r="409" spans="9:13" ht="12.75">
      <c r="I409"/>
      <c r="L409"/>
      <c r="M409"/>
    </row>
    <row r="410" spans="9:13" ht="12.75">
      <c r="I410"/>
      <c r="L410"/>
      <c r="M410"/>
    </row>
    <row r="411" spans="9:13" ht="12.75">
      <c r="I411"/>
      <c r="L411"/>
      <c r="M411"/>
    </row>
    <row r="412" spans="9:13" ht="12.75">
      <c r="I412"/>
      <c r="L412"/>
      <c r="M412"/>
    </row>
    <row r="413" spans="9:13" ht="12.75">
      <c r="I413"/>
      <c r="L413"/>
      <c r="M413"/>
    </row>
    <row r="414" spans="9:13" ht="12.75">
      <c r="I414"/>
      <c r="L414"/>
      <c r="M414"/>
    </row>
    <row r="415" spans="9:13" ht="12.75">
      <c r="I415"/>
      <c r="L415"/>
      <c r="M415"/>
    </row>
    <row r="416" spans="9:13" ht="12.75">
      <c r="I416"/>
      <c r="L416"/>
      <c r="M416"/>
    </row>
    <row r="417" spans="9:13" ht="12.75">
      <c r="I417"/>
      <c r="L417"/>
      <c r="M417"/>
    </row>
    <row r="418" spans="9:13" ht="12.75">
      <c r="I418"/>
      <c r="L418"/>
      <c r="M418"/>
    </row>
    <row r="419" spans="9:13" ht="12.75">
      <c r="I419"/>
      <c r="L419"/>
      <c r="M419"/>
    </row>
    <row r="420" spans="9:13" ht="12.75">
      <c r="I420"/>
      <c r="L420"/>
      <c r="M420"/>
    </row>
    <row r="421" spans="9:13" ht="12.75">
      <c r="I421"/>
      <c r="L421"/>
      <c r="M421"/>
    </row>
    <row r="422" spans="9:13" ht="12.75">
      <c r="I422"/>
      <c r="L422"/>
      <c r="M422"/>
    </row>
    <row r="423" spans="9:13" ht="12.75">
      <c r="I423"/>
      <c r="L423"/>
      <c r="M423"/>
    </row>
    <row r="424" spans="9:13" ht="12.75">
      <c r="I424"/>
      <c r="L424"/>
      <c r="M424"/>
    </row>
    <row r="425" spans="9:13" ht="12.75">
      <c r="I425"/>
      <c r="L425"/>
      <c r="M425"/>
    </row>
    <row r="426" spans="9:13" ht="12.75">
      <c r="I426"/>
      <c r="L426"/>
      <c r="M426"/>
    </row>
    <row r="427" spans="9:13" ht="12.75">
      <c r="I427"/>
      <c r="L427"/>
      <c r="M427"/>
    </row>
    <row r="428" spans="9:13" ht="12.75">
      <c r="I428"/>
      <c r="L428"/>
      <c r="M428"/>
    </row>
    <row r="429" spans="9:13" ht="12.75">
      <c r="I429"/>
      <c r="L429"/>
      <c r="M429"/>
    </row>
    <row r="430" spans="9:13" ht="12.75">
      <c r="I430"/>
      <c r="L430"/>
      <c r="M430"/>
    </row>
    <row r="431" spans="9:13" ht="12.75">
      <c r="I431"/>
      <c r="L431"/>
      <c r="M431"/>
    </row>
    <row r="432" spans="9:13" ht="12.75">
      <c r="I432"/>
      <c r="L432"/>
      <c r="M432"/>
    </row>
    <row r="433" spans="9:13" ht="12.75">
      <c r="I433"/>
      <c r="L433"/>
      <c r="M433"/>
    </row>
    <row r="434" spans="9:13" ht="12.75">
      <c r="I434"/>
      <c r="L434"/>
      <c r="M434"/>
    </row>
    <row r="435" spans="9:13" ht="12.75">
      <c r="I435"/>
      <c r="L435"/>
      <c r="M435"/>
    </row>
    <row r="436" spans="9:13" ht="12.75">
      <c r="I436"/>
      <c r="L436"/>
      <c r="M436"/>
    </row>
    <row r="437" spans="9:13" ht="12.75">
      <c r="I437"/>
      <c r="L437"/>
      <c r="M437"/>
    </row>
    <row r="438" spans="9:13" ht="12.75">
      <c r="I438"/>
      <c r="L438"/>
      <c r="M438"/>
    </row>
    <row r="439" spans="9:13" ht="12.75">
      <c r="I439"/>
      <c r="L439"/>
      <c r="M439"/>
    </row>
    <row r="440" spans="9:13" ht="12.75">
      <c r="I440"/>
      <c r="L440"/>
      <c r="M440"/>
    </row>
    <row r="441" spans="9:13" ht="12.75">
      <c r="I441"/>
      <c r="L441"/>
      <c r="M441"/>
    </row>
    <row r="442" spans="9:13" ht="12.75">
      <c r="I442"/>
      <c r="L442"/>
      <c r="M442"/>
    </row>
    <row r="443" spans="9:13" ht="12.75">
      <c r="I443"/>
      <c r="L443"/>
      <c r="M443"/>
    </row>
    <row r="444" spans="9:13" ht="12.75">
      <c r="I444"/>
      <c r="L444"/>
      <c r="M444"/>
    </row>
    <row r="445" spans="9:13" ht="12.75">
      <c r="I445"/>
      <c r="L445"/>
      <c r="M445"/>
    </row>
    <row r="446" spans="9:13" ht="12.75">
      <c r="I446"/>
      <c r="L446"/>
      <c r="M446"/>
    </row>
    <row r="447" spans="9:13" ht="12.75">
      <c r="I447"/>
      <c r="L447"/>
      <c r="M447"/>
    </row>
    <row r="448" spans="9:13" ht="12.75">
      <c r="I448"/>
      <c r="L448"/>
      <c r="M448"/>
    </row>
    <row r="449" spans="9:13" ht="12.75">
      <c r="I449"/>
      <c r="L449"/>
      <c r="M449"/>
    </row>
    <row r="450" spans="9:13" ht="12.75">
      <c r="I450"/>
      <c r="L450"/>
      <c r="M450"/>
    </row>
    <row r="451" spans="9:13" ht="12.75">
      <c r="I451"/>
      <c r="L451"/>
      <c r="M451"/>
    </row>
    <row r="452" spans="9:13" ht="12.75">
      <c r="I452"/>
      <c r="L452"/>
      <c r="M452"/>
    </row>
    <row r="453" spans="9:13" ht="12.75">
      <c r="I453"/>
      <c r="L453"/>
      <c r="M453"/>
    </row>
    <row r="454" spans="9:13" ht="12.75">
      <c r="I454"/>
      <c r="L454"/>
      <c r="M454"/>
    </row>
    <row r="455" spans="9:13" ht="12.75">
      <c r="I455"/>
      <c r="L455"/>
      <c r="M455"/>
    </row>
    <row r="456" spans="9:13" ht="12.75">
      <c r="I456"/>
      <c r="L456"/>
      <c r="M456"/>
    </row>
    <row r="457" spans="9:13" ht="12.75">
      <c r="I457"/>
      <c r="L457"/>
      <c r="M457"/>
    </row>
    <row r="458" spans="9:13" ht="12.75">
      <c r="I458"/>
      <c r="L458"/>
      <c r="M458"/>
    </row>
    <row r="459" spans="9:13" ht="12.75">
      <c r="I459"/>
      <c r="L459"/>
      <c r="M459"/>
    </row>
    <row r="460" spans="9:13" ht="12.75">
      <c r="I460"/>
      <c r="L460"/>
      <c r="M460"/>
    </row>
    <row r="461" spans="9:13" ht="12.75">
      <c r="I461"/>
      <c r="L461"/>
      <c r="M461"/>
    </row>
    <row r="462" spans="9:13" ht="12.75">
      <c r="I462"/>
      <c r="L462"/>
      <c r="M462"/>
    </row>
    <row r="463" spans="9:13" ht="12.75">
      <c r="I463"/>
      <c r="L463"/>
      <c r="M463"/>
    </row>
    <row r="464" spans="9:13" ht="12.75">
      <c r="I464"/>
      <c r="L464"/>
      <c r="M464"/>
    </row>
    <row r="465" spans="9:13" ht="12.75">
      <c r="I465"/>
      <c r="L465"/>
      <c r="M465"/>
    </row>
    <row r="466" spans="9:13" ht="12.75">
      <c r="I466"/>
      <c r="L466"/>
      <c r="M466"/>
    </row>
    <row r="467" spans="9:13" ht="12.75">
      <c r="I467"/>
      <c r="L467"/>
      <c r="M467"/>
    </row>
    <row r="468" spans="9:13" ht="12.75">
      <c r="I468"/>
      <c r="L468"/>
      <c r="M468"/>
    </row>
    <row r="469" spans="9:13" ht="12.75">
      <c r="I469"/>
      <c r="L469"/>
      <c r="M469"/>
    </row>
    <row r="470" spans="9:13" ht="12.75">
      <c r="I470"/>
      <c r="L470"/>
      <c r="M470"/>
    </row>
    <row r="471" spans="9:13" ht="12.75">
      <c r="I471"/>
      <c r="L471"/>
      <c r="M471"/>
    </row>
    <row r="472" spans="9:13" ht="12.75">
      <c r="I472"/>
      <c r="L472"/>
      <c r="M472"/>
    </row>
    <row r="473" spans="9:13" ht="12.75">
      <c r="I473"/>
      <c r="L473"/>
      <c r="M473"/>
    </row>
    <row r="474" spans="9:13" ht="12.75">
      <c r="I474"/>
      <c r="L474"/>
      <c r="M474"/>
    </row>
    <row r="475" spans="9:13" ht="12.75">
      <c r="I475"/>
      <c r="L475"/>
      <c r="M475"/>
    </row>
    <row r="476" spans="9:13" ht="12.75">
      <c r="I476"/>
      <c r="L476"/>
      <c r="M476"/>
    </row>
    <row r="477" spans="9:13" ht="12.75">
      <c r="I477"/>
      <c r="L477"/>
      <c r="M477"/>
    </row>
    <row r="478" spans="9:13" ht="12.75">
      <c r="I478"/>
      <c r="L478"/>
      <c r="M478"/>
    </row>
    <row r="479" spans="9:13" ht="12.75">
      <c r="I479"/>
      <c r="L479"/>
      <c r="M479"/>
    </row>
    <row r="480" spans="9:13" ht="12.75">
      <c r="I480"/>
      <c r="L480"/>
      <c r="M480"/>
    </row>
    <row r="481" spans="9:13" ht="12.75">
      <c r="I481"/>
      <c r="L481"/>
      <c r="M481"/>
    </row>
    <row r="482" spans="9:13" ht="12.75">
      <c r="I482"/>
      <c r="L482"/>
      <c r="M482"/>
    </row>
    <row r="483" spans="9:13" ht="12.75">
      <c r="I483"/>
      <c r="L483"/>
      <c r="M483"/>
    </row>
    <row r="484" spans="9:13" ht="12.75">
      <c r="I484"/>
      <c r="L484"/>
      <c r="M484"/>
    </row>
    <row r="485" spans="9:13" ht="12.75">
      <c r="I485"/>
      <c r="L485"/>
      <c r="M485"/>
    </row>
    <row r="486" spans="9:13" ht="12.75">
      <c r="I486"/>
      <c r="L486"/>
      <c r="M486"/>
    </row>
    <row r="487" spans="9:13" ht="12.75">
      <c r="I487"/>
      <c r="L487"/>
      <c r="M487"/>
    </row>
    <row r="488" spans="9:13" ht="12.75">
      <c r="I488"/>
      <c r="L488"/>
      <c r="M488"/>
    </row>
    <row r="489" spans="9:13" ht="12.75">
      <c r="I489"/>
      <c r="L489"/>
      <c r="M489"/>
    </row>
    <row r="490" spans="9:13" ht="12.75">
      <c r="I490"/>
      <c r="L490"/>
      <c r="M490"/>
    </row>
    <row r="491" spans="9:13" ht="12.75">
      <c r="I491"/>
      <c r="L491"/>
      <c r="M491"/>
    </row>
    <row r="492" spans="9:13" ht="12.75">
      <c r="I492"/>
      <c r="L492"/>
      <c r="M492"/>
    </row>
    <row r="493" spans="9:13" ht="12.75">
      <c r="I493"/>
      <c r="L493"/>
      <c r="M493"/>
    </row>
    <row r="494" spans="9:13" ht="12.75">
      <c r="I494"/>
      <c r="L494"/>
      <c r="M494"/>
    </row>
    <row r="495" spans="9:13" ht="12.75">
      <c r="I495"/>
      <c r="L495"/>
      <c r="M495"/>
    </row>
    <row r="496" spans="9:13" ht="12.75">
      <c r="I496"/>
      <c r="L496"/>
      <c r="M496"/>
    </row>
    <row r="497" spans="9:13" ht="12.75">
      <c r="I497"/>
      <c r="L497"/>
      <c r="M497"/>
    </row>
    <row r="498" spans="9:13" ht="12.75">
      <c r="I498"/>
      <c r="L498"/>
      <c r="M498"/>
    </row>
    <row r="499" spans="9:13" ht="12.75">
      <c r="I499"/>
      <c r="L499"/>
      <c r="M499"/>
    </row>
    <row r="500" spans="9:13" ht="12.75">
      <c r="I500"/>
      <c r="L500"/>
      <c r="M500"/>
    </row>
    <row r="501" spans="9:13" ht="12.75">
      <c r="I501"/>
      <c r="L501"/>
      <c r="M501"/>
    </row>
    <row r="502" spans="9:13" ht="12.75">
      <c r="I502"/>
      <c r="L502"/>
      <c r="M502"/>
    </row>
    <row r="503" spans="9:13" ht="12.75">
      <c r="I503"/>
      <c r="L503"/>
      <c r="M503"/>
    </row>
    <row r="504" spans="9:13" ht="12.75">
      <c r="I504"/>
      <c r="L504"/>
      <c r="M504"/>
    </row>
    <row r="505" spans="9:13" ht="12.75">
      <c r="I505"/>
      <c r="L505"/>
      <c r="M505"/>
    </row>
    <row r="506" spans="9:13" ht="12.75">
      <c r="I506"/>
      <c r="L506"/>
      <c r="M506"/>
    </row>
    <row r="507" spans="9:13" ht="12.75">
      <c r="I507"/>
      <c r="L507"/>
      <c r="M507"/>
    </row>
    <row r="508" spans="9:13" ht="12.75">
      <c r="I508"/>
      <c r="L508"/>
      <c r="M508"/>
    </row>
    <row r="509" spans="9:13" ht="12.75">
      <c r="I509"/>
      <c r="L509"/>
      <c r="M509"/>
    </row>
    <row r="510" spans="9:13" ht="12.75">
      <c r="I510"/>
      <c r="L510"/>
      <c r="M510"/>
    </row>
    <row r="511" spans="9:13" ht="12.75">
      <c r="I511"/>
      <c r="L511"/>
      <c r="M511"/>
    </row>
    <row r="512" spans="9:13" ht="12.75">
      <c r="I512"/>
      <c r="L512"/>
      <c r="M512"/>
    </row>
    <row r="513" spans="9:13" ht="12.75">
      <c r="I513"/>
      <c r="L513"/>
      <c r="M513"/>
    </row>
    <row r="514" spans="9:13" ht="12.75">
      <c r="I514"/>
      <c r="L514"/>
      <c r="M514"/>
    </row>
    <row r="515" spans="9:13" ht="12.75">
      <c r="I515"/>
      <c r="L515"/>
      <c r="M515"/>
    </row>
    <row r="516" spans="9:13" ht="12.75">
      <c r="I516"/>
      <c r="L516"/>
      <c r="M516"/>
    </row>
    <row r="517" spans="9:13" ht="12.75">
      <c r="I517"/>
      <c r="L517"/>
      <c r="M517"/>
    </row>
    <row r="518" spans="9:13" ht="12.75">
      <c r="I518"/>
      <c r="L518"/>
      <c r="M518"/>
    </row>
    <row r="519" spans="9:13" ht="12.75">
      <c r="I519"/>
      <c r="L519"/>
      <c r="M519"/>
    </row>
    <row r="520" spans="9:13" ht="12.75">
      <c r="I520"/>
      <c r="L520"/>
      <c r="M520"/>
    </row>
    <row r="521" spans="9:13" ht="12.75">
      <c r="I521"/>
      <c r="L521"/>
      <c r="M521"/>
    </row>
    <row r="522" spans="9:13" ht="12.75">
      <c r="I522"/>
      <c r="L522"/>
      <c r="M522"/>
    </row>
    <row r="523" spans="9:13" ht="12.75">
      <c r="I523"/>
      <c r="L523"/>
      <c r="M523"/>
    </row>
    <row r="524" spans="9:13" ht="12.75">
      <c r="I524"/>
      <c r="L524"/>
      <c r="M524"/>
    </row>
    <row r="525" spans="9:13" ht="12.75">
      <c r="I525"/>
      <c r="L525"/>
      <c r="M525"/>
    </row>
    <row r="526" spans="9:13" ht="12.75">
      <c r="I526"/>
      <c r="L526"/>
      <c r="M526"/>
    </row>
    <row r="527" spans="9:13" ht="12.75">
      <c r="I527"/>
      <c r="L527"/>
      <c r="M527"/>
    </row>
    <row r="528" spans="9:13" ht="12.75">
      <c r="I528"/>
      <c r="L528"/>
      <c r="M528"/>
    </row>
    <row r="529" spans="9:13" ht="12.75">
      <c r="I529"/>
      <c r="L529"/>
      <c r="M529"/>
    </row>
    <row r="530" spans="9:13" ht="12.75">
      <c r="I530"/>
      <c r="L530"/>
      <c r="M530"/>
    </row>
    <row r="531" spans="9:13" ht="12.75">
      <c r="I531"/>
      <c r="L531"/>
      <c r="M531"/>
    </row>
    <row r="532" spans="9:13" ht="12.75">
      <c r="I532"/>
      <c r="L532"/>
      <c r="M532"/>
    </row>
    <row r="533" spans="9:13" ht="12.75">
      <c r="I533"/>
      <c r="L533"/>
      <c r="M533"/>
    </row>
    <row r="534" spans="9:13" ht="12.75">
      <c r="I534"/>
      <c r="L534"/>
      <c r="M534"/>
    </row>
    <row r="535" spans="9:13" ht="12.75">
      <c r="I535"/>
      <c r="L535"/>
      <c r="M535"/>
    </row>
    <row r="536" spans="9:13" ht="12.75">
      <c r="I536"/>
      <c r="L536"/>
      <c r="M536"/>
    </row>
    <row r="537" spans="9:13" ht="12.75">
      <c r="I537"/>
      <c r="L537"/>
      <c r="M537"/>
    </row>
    <row r="538" spans="9:13" ht="12.75">
      <c r="I538"/>
      <c r="L538"/>
      <c r="M538"/>
    </row>
    <row r="539" spans="9:13" ht="12.75">
      <c r="I539"/>
      <c r="L539"/>
      <c r="M539"/>
    </row>
    <row r="540" spans="9:13" ht="12.75">
      <c r="I540"/>
      <c r="L540"/>
      <c r="M540"/>
    </row>
    <row r="541" spans="9:13" ht="12.75">
      <c r="I541"/>
      <c r="L541"/>
      <c r="M541"/>
    </row>
    <row r="542" spans="9:13" ht="12.75">
      <c r="I542"/>
      <c r="L542"/>
      <c r="M542"/>
    </row>
    <row r="543" spans="9:13" ht="12.75">
      <c r="I543"/>
      <c r="L543"/>
      <c r="M543"/>
    </row>
    <row r="544" spans="9:13" ht="12.75">
      <c r="I544"/>
      <c r="L544"/>
      <c r="M544"/>
    </row>
    <row r="545" spans="9:13" ht="12.75">
      <c r="I545"/>
      <c r="L545"/>
      <c r="M545"/>
    </row>
    <row r="546" spans="9:13" ht="12.75">
      <c r="I546"/>
      <c r="L546"/>
      <c r="M546"/>
    </row>
    <row r="547" spans="9:13" ht="12.75">
      <c r="I547"/>
      <c r="L547"/>
      <c r="M547"/>
    </row>
    <row r="548" spans="9:13" ht="12.75">
      <c r="I548"/>
      <c r="L548"/>
      <c r="M548"/>
    </row>
    <row r="549" spans="9:13" ht="12.75">
      <c r="I549"/>
      <c r="L549"/>
      <c r="M549"/>
    </row>
    <row r="550" spans="9:13" ht="12.75">
      <c r="I550"/>
      <c r="L550"/>
      <c r="M550"/>
    </row>
    <row r="551" spans="9:13" ht="12.75">
      <c r="I551"/>
      <c r="L551"/>
      <c r="M551"/>
    </row>
    <row r="552" spans="9:13" ht="12.75">
      <c r="I552"/>
      <c r="L552"/>
      <c r="M552"/>
    </row>
    <row r="553" spans="9:13" ht="12.75">
      <c r="I553"/>
      <c r="L553"/>
      <c r="M553"/>
    </row>
    <row r="554" spans="9:13" ht="12.75">
      <c r="I554"/>
      <c r="L554"/>
      <c r="M554"/>
    </row>
    <row r="555" spans="9:13" ht="12.75">
      <c r="I555"/>
      <c r="L555"/>
      <c r="M555"/>
    </row>
    <row r="556" spans="9:13" ht="12.75">
      <c r="I556"/>
      <c r="L556"/>
      <c r="M556"/>
    </row>
    <row r="557" spans="9:13" ht="12.75">
      <c r="I557"/>
      <c r="L557"/>
      <c r="M557"/>
    </row>
    <row r="558" spans="9:13" ht="12.75">
      <c r="I558"/>
      <c r="L558"/>
      <c r="M558"/>
    </row>
    <row r="559" spans="9:13" ht="12.75">
      <c r="I559"/>
      <c r="L559"/>
      <c r="M559"/>
    </row>
    <row r="560" spans="9:13" ht="12.75">
      <c r="I560"/>
      <c r="L560"/>
      <c r="M560"/>
    </row>
    <row r="561" spans="9:13" ht="12.75">
      <c r="I561"/>
      <c r="L561"/>
      <c r="M561"/>
    </row>
    <row r="562" spans="9:13" ht="12.75">
      <c r="I562"/>
      <c r="L562"/>
      <c r="M562"/>
    </row>
    <row r="563" spans="9:13" ht="12.75">
      <c r="I563"/>
      <c r="L563"/>
      <c r="M563"/>
    </row>
    <row r="564" spans="9:13" ht="12.75">
      <c r="I564"/>
      <c r="L564"/>
      <c r="M564"/>
    </row>
    <row r="565" spans="9:13" ht="12.75">
      <c r="I565"/>
      <c r="L565"/>
      <c r="M565"/>
    </row>
    <row r="566" spans="9:13" ht="12.75">
      <c r="I566"/>
      <c r="L566"/>
      <c r="M566"/>
    </row>
    <row r="567" spans="9:13" ht="12.75">
      <c r="I567"/>
      <c r="L567"/>
      <c r="M567"/>
    </row>
    <row r="568" spans="9:13" ht="12.75">
      <c r="I568"/>
      <c r="L568"/>
      <c r="M568"/>
    </row>
    <row r="569" spans="9:13" ht="12.75">
      <c r="I569"/>
      <c r="L569"/>
      <c r="M569"/>
    </row>
    <row r="570" spans="9:13" ht="12.75">
      <c r="I570"/>
      <c r="L570"/>
      <c r="M570"/>
    </row>
    <row r="571" spans="9:13" ht="12.75">
      <c r="I571"/>
      <c r="L571"/>
      <c r="M571"/>
    </row>
    <row r="572" spans="9:13" ht="12.75">
      <c r="I572"/>
      <c r="L572"/>
      <c r="M572"/>
    </row>
    <row r="573" spans="9:13" ht="12.75">
      <c r="I573"/>
      <c r="L573"/>
      <c r="M573"/>
    </row>
    <row r="574" spans="9:13" ht="12.75">
      <c r="I574"/>
      <c r="L574"/>
      <c r="M574"/>
    </row>
    <row r="575" spans="9:13" ht="12.75">
      <c r="I575"/>
      <c r="L575"/>
      <c r="M575"/>
    </row>
    <row r="576" spans="9:13" ht="12.75">
      <c r="I576"/>
      <c r="L576"/>
      <c r="M576"/>
    </row>
    <row r="577" spans="9:13" ht="12.75">
      <c r="I577"/>
      <c r="L577"/>
      <c r="M577"/>
    </row>
    <row r="578" spans="9:13" ht="12.75">
      <c r="I578"/>
      <c r="L578"/>
      <c r="M578"/>
    </row>
    <row r="579" spans="9:13" ht="12.75">
      <c r="I579"/>
      <c r="L579"/>
      <c r="M579"/>
    </row>
    <row r="580" spans="9:13" ht="12.75">
      <c r="I580"/>
      <c r="L580"/>
      <c r="M580"/>
    </row>
    <row r="581" spans="9:13" ht="12.75">
      <c r="I581"/>
      <c r="L581"/>
      <c r="M581"/>
    </row>
    <row r="582" spans="9:13" ht="12.75">
      <c r="I582"/>
      <c r="L582"/>
      <c r="M582"/>
    </row>
    <row r="583" spans="9:13" ht="12.75">
      <c r="I583"/>
      <c r="L583"/>
      <c r="M583"/>
    </row>
    <row r="584" spans="9:13" ht="12.75">
      <c r="I584"/>
      <c r="L584"/>
      <c r="M584"/>
    </row>
    <row r="585" spans="9:13" ht="12.75">
      <c r="I585"/>
      <c r="L585"/>
      <c r="M585"/>
    </row>
    <row r="586" spans="9:13" ht="12.75">
      <c r="I586"/>
      <c r="L586"/>
      <c r="M586"/>
    </row>
    <row r="587" spans="9:13" ht="12.75">
      <c r="I587"/>
      <c r="L587"/>
      <c r="M587"/>
    </row>
    <row r="588" spans="9:13" ht="12.75">
      <c r="I588"/>
      <c r="L588"/>
      <c r="M588"/>
    </row>
    <row r="589" spans="9:13" ht="12.75">
      <c r="I589"/>
      <c r="L589"/>
      <c r="M589"/>
    </row>
    <row r="590" spans="9:13" ht="12.75">
      <c r="I590"/>
      <c r="L590"/>
      <c r="M590"/>
    </row>
    <row r="591" spans="9:13" ht="12.75">
      <c r="I591"/>
      <c r="L591"/>
      <c r="M591"/>
    </row>
    <row r="592" spans="9:13" ht="12.75">
      <c r="I592"/>
      <c r="L592"/>
      <c r="M592"/>
    </row>
    <row r="593" spans="9:13" ht="12.75">
      <c r="I593"/>
      <c r="L593"/>
      <c r="M593"/>
    </row>
    <row r="594" spans="9:13" ht="12.75">
      <c r="I594"/>
      <c r="L594"/>
      <c r="M594"/>
    </row>
    <row r="595" spans="9:13" ht="12.75">
      <c r="I595"/>
      <c r="L595"/>
      <c r="M595"/>
    </row>
    <row r="596" spans="9:13" ht="12.75">
      <c r="I596"/>
      <c r="L596"/>
      <c r="M596"/>
    </row>
    <row r="597" spans="9:13" ht="12.75">
      <c r="I597"/>
      <c r="L597"/>
      <c r="M597"/>
    </row>
  </sheetData>
  <sheetProtection/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22"/>
  <sheetViews>
    <sheetView tabSelected="1" zoomScalePageLayoutView="0" workbookViewId="0" topLeftCell="A1">
      <selection activeCell="N88" sqref="N88"/>
    </sheetView>
  </sheetViews>
  <sheetFormatPr defaultColWidth="9.140625" defaultRowHeight="12.75"/>
  <cols>
    <col min="1" max="1" width="5.7109375" style="37" customWidth="1"/>
    <col min="2" max="2" width="15.7109375" style="0" customWidth="1"/>
    <col min="3" max="3" width="10.57421875" style="0" hidden="1" customWidth="1"/>
    <col min="4" max="4" width="11.00390625" style="0" customWidth="1"/>
    <col min="5" max="5" width="10.8515625" style="0" customWidth="1"/>
    <col min="6" max="6" width="9.8515625" style="0" customWidth="1"/>
    <col min="7" max="7" width="10.28125" style="0" customWidth="1"/>
    <col min="8" max="8" width="11.28125" style="0" customWidth="1"/>
    <col min="9" max="11" width="10.7109375" style="0" bestFit="1" customWidth="1"/>
    <col min="12" max="12" width="10.57421875" style="0" customWidth="1"/>
    <col min="13" max="13" width="9.140625" style="0" bestFit="1" customWidth="1"/>
  </cols>
  <sheetData>
    <row r="3" ht="12.75">
      <c r="B3" t="s">
        <v>173</v>
      </c>
    </row>
    <row r="4" ht="12.75">
      <c r="E4" t="s">
        <v>175</v>
      </c>
    </row>
    <row r="5" ht="13.5" thickBot="1"/>
    <row r="6" spans="4:12" ht="12.75">
      <c r="D6" s="100"/>
      <c r="E6" s="85" t="s">
        <v>171</v>
      </c>
      <c r="F6" s="86"/>
      <c r="G6" s="86"/>
      <c r="H6" s="87"/>
      <c r="I6" s="84" t="s">
        <v>174</v>
      </c>
      <c r="J6" s="85"/>
      <c r="K6" s="86"/>
      <c r="L6" s="87"/>
    </row>
    <row r="7" spans="1:16" ht="13.5" thickBot="1">
      <c r="A7" s="36"/>
      <c r="B7" s="63"/>
      <c r="C7" s="88"/>
      <c r="D7" s="101"/>
      <c r="E7" s="88"/>
      <c r="F7" s="63"/>
      <c r="G7" s="63"/>
      <c r="H7" s="74"/>
      <c r="I7" s="76"/>
      <c r="J7" s="77"/>
      <c r="K7" s="77"/>
      <c r="L7" s="78"/>
      <c r="M7" s="35"/>
      <c r="N7" s="35"/>
      <c r="O7" s="35"/>
      <c r="P7" s="35"/>
    </row>
    <row r="8" spans="1:16" ht="13.5" thickBot="1">
      <c r="A8" s="97"/>
      <c r="B8" s="93"/>
      <c r="C8" s="62"/>
      <c r="D8" s="101"/>
      <c r="E8" s="94" t="s">
        <v>167</v>
      </c>
      <c r="F8" s="72"/>
      <c r="G8" s="72"/>
      <c r="H8" s="95"/>
      <c r="I8" s="79" t="s">
        <v>168</v>
      </c>
      <c r="J8" s="79"/>
      <c r="K8" s="79"/>
      <c r="L8" s="80"/>
      <c r="M8" s="35"/>
      <c r="N8" s="35"/>
      <c r="O8" s="35"/>
      <c r="P8" s="35"/>
    </row>
    <row r="9" spans="1:14" ht="13.5" thickBot="1">
      <c r="A9" s="96" t="s">
        <v>0</v>
      </c>
      <c r="B9" s="92" t="s">
        <v>30</v>
      </c>
      <c r="C9" s="72"/>
      <c r="D9" s="99" t="s">
        <v>152</v>
      </c>
      <c r="E9" s="98" t="s">
        <v>133</v>
      </c>
      <c r="F9" s="90" t="s">
        <v>113</v>
      </c>
      <c r="G9" s="91" t="s">
        <v>169</v>
      </c>
      <c r="H9" s="89" t="s">
        <v>143</v>
      </c>
      <c r="I9" s="81" t="s">
        <v>165</v>
      </c>
      <c r="J9" s="82" t="s">
        <v>170</v>
      </c>
      <c r="K9" s="83" t="s">
        <v>166</v>
      </c>
      <c r="L9" s="68" t="s">
        <v>133</v>
      </c>
      <c r="M9" s="35"/>
      <c r="N9" s="35"/>
    </row>
    <row r="10" spans="1:14" ht="12.75">
      <c r="A10" s="65"/>
      <c r="B10" s="69"/>
      <c r="C10" s="63"/>
      <c r="D10" s="69"/>
      <c r="E10" s="69"/>
      <c r="F10" s="73"/>
      <c r="G10" s="63"/>
      <c r="H10" s="63"/>
      <c r="I10" s="73"/>
      <c r="J10" s="63"/>
      <c r="K10" s="63"/>
      <c r="L10" s="69"/>
      <c r="M10" s="35"/>
      <c r="N10" s="35"/>
    </row>
    <row r="11" spans="1:18" s="61" customFormat="1" ht="12.75">
      <c r="A11" s="66">
        <v>4110</v>
      </c>
      <c r="B11" s="70" t="s">
        <v>2</v>
      </c>
      <c r="C11" s="64"/>
      <c r="D11" s="70">
        <f>D12+D13</f>
        <v>32449730</v>
      </c>
      <c r="E11" s="70">
        <f>E12+E13</f>
        <v>27818838.96</v>
      </c>
      <c r="F11" s="75">
        <f>F12</f>
        <v>6270012.48</v>
      </c>
      <c r="G11" s="64">
        <f>G12</f>
        <v>5103450.98</v>
      </c>
      <c r="H11" s="64">
        <f>H12+H13</f>
        <v>16445375.5</v>
      </c>
      <c r="I11" s="75">
        <f>I12</f>
        <v>617125</v>
      </c>
      <c r="J11" s="64">
        <f>J12</f>
        <v>462844</v>
      </c>
      <c r="K11" s="64">
        <f>K12</f>
        <v>1157110</v>
      </c>
      <c r="L11" s="70">
        <f>L12</f>
        <v>2237079</v>
      </c>
      <c r="M11" s="60"/>
      <c r="N11" s="60"/>
      <c r="O11"/>
      <c r="P11"/>
      <c r="Q11"/>
      <c r="R11"/>
    </row>
    <row r="12" spans="1:16" ht="12.75">
      <c r="A12" s="65">
        <v>411111</v>
      </c>
      <c r="B12" s="69" t="s">
        <v>3</v>
      </c>
      <c r="C12" s="63"/>
      <c r="D12" s="69">
        <v>32301030</v>
      </c>
      <c r="E12" s="69">
        <f>F12+G12+H12</f>
        <v>27670274.43</v>
      </c>
      <c r="F12" s="73">
        <v>6270012.48</v>
      </c>
      <c r="G12" s="63">
        <v>5103450.98</v>
      </c>
      <c r="H12" s="63">
        <v>16296810.97</v>
      </c>
      <c r="I12" s="73">
        <v>617125</v>
      </c>
      <c r="J12" s="63">
        <v>462844</v>
      </c>
      <c r="K12" s="63">
        <v>1157110</v>
      </c>
      <c r="L12" s="69">
        <f>I12+J12+K12</f>
        <v>2237079</v>
      </c>
      <c r="M12" s="35"/>
      <c r="N12" s="35"/>
      <c r="O12" s="35"/>
      <c r="P12" s="35"/>
    </row>
    <row r="13" spans="1:16" ht="12.75">
      <c r="A13" s="65" t="s">
        <v>149</v>
      </c>
      <c r="B13" s="69" t="s">
        <v>172</v>
      </c>
      <c r="C13" s="63"/>
      <c r="D13" s="69">
        <v>148700</v>
      </c>
      <c r="E13" s="69">
        <f>H13</f>
        <v>148564.53</v>
      </c>
      <c r="F13" s="73"/>
      <c r="G13" s="63"/>
      <c r="H13" s="63">
        <v>148564.53</v>
      </c>
      <c r="I13" s="73"/>
      <c r="J13" s="63"/>
      <c r="K13" s="63"/>
      <c r="L13" s="69"/>
      <c r="M13" s="35"/>
      <c r="N13" s="35"/>
      <c r="O13" s="35"/>
      <c r="P13" s="35"/>
    </row>
    <row r="14" spans="1:16" ht="12.75">
      <c r="A14" s="65">
        <v>411141</v>
      </c>
      <c r="B14" s="69" t="s">
        <v>110</v>
      </c>
      <c r="C14" s="63"/>
      <c r="D14" s="69">
        <v>0</v>
      </c>
      <c r="E14" s="69"/>
      <c r="F14" s="73"/>
      <c r="G14" s="63"/>
      <c r="H14" s="63">
        <f>E14</f>
        <v>0</v>
      </c>
      <c r="I14" s="73"/>
      <c r="J14" s="63"/>
      <c r="K14" s="63"/>
      <c r="L14" s="69"/>
      <c r="M14" s="35"/>
      <c r="N14" s="35"/>
      <c r="O14" s="35"/>
      <c r="P14" s="35"/>
    </row>
    <row r="15" spans="1:16" s="61" customFormat="1" ht="12.75">
      <c r="A15" s="66">
        <v>4120</v>
      </c>
      <c r="B15" s="70" t="s">
        <v>4</v>
      </c>
      <c r="C15" s="64"/>
      <c r="D15" s="70">
        <f>D17+D16</f>
        <v>5808500</v>
      </c>
      <c r="E15" s="70">
        <f>E16</f>
        <v>4953325.64</v>
      </c>
      <c r="F15" s="75">
        <f>F16</f>
        <v>1122677.98</v>
      </c>
      <c r="G15" s="64">
        <f>G16</f>
        <v>913517.74</v>
      </c>
      <c r="H15" s="64">
        <f>H16+H17</f>
        <v>2917129.92</v>
      </c>
      <c r="I15" s="75">
        <f>I16</f>
        <v>110465</v>
      </c>
      <c r="J15" s="64">
        <f>J16</f>
        <v>82846</v>
      </c>
      <c r="K15" s="64">
        <f>K16</f>
        <v>207123</v>
      </c>
      <c r="L15" s="70">
        <f>L16</f>
        <v>400434</v>
      </c>
      <c r="M15" s="60"/>
      <c r="N15" s="60"/>
      <c r="O15" s="60"/>
      <c r="P15" s="60"/>
    </row>
    <row r="16" spans="1:16" ht="12.75">
      <c r="A16" s="65">
        <v>4121</v>
      </c>
      <c r="B16" s="69" t="s">
        <v>4</v>
      </c>
      <c r="C16" s="63"/>
      <c r="D16" s="69">
        <v>5808500</v>
      </c>
      <c r="E16" s="69">
        <f>F16+G16+H16</f>
        <v>4953325.64</v>
      </c>
      <c r="F16" s="73">
        <v>1122677.98</v>
      </c>
      <c r="G16" s="63">
        <v>913517.74</v>
      </c>
      <c r="H16" s="63">
        <v>2917129.92</v>
      </c>
      <c r="I16" s="73">
        <v>110465</v>
      </c>
      <c r="J16" s="63">
        <v>82846</v>
      </c>
      <c r="K16" s="63">
        <v>207123</v>
      </c>
      <c r="L16" s="69">
        <f>I16+J16+K16</f>
        <v>400434</v>
      </c>
      <c r="M16" s="35"/>
      <c r="N16" s="35"/>
      <c r="O16" s="35"/>
      <c r="P16" s="35"/>
    </row>
    <row r="17" spans="1:16" ht="12.75">
      <c r="A17" s="65">
        <v>4121</v>
      </c>
      <c r="B17" s="69" t="s">
        <v>159</v>
      </c>
      <c r="C17" s="63"/>
      <c r="D17" s="69">
        <v>0</v>
      </c>
      <c r="E17" s="69"/>
      <c r="F17" s="73"/>
      <c r="G17" s="63"/>
      <c r="H17" s="63">
        <f>D17</f>
        <v>0</v>
      </c>
      <c r="I17" s="73"/>
      <c r="J17" s="63"/>
      <c r="K17" s="63"/>
      <c r="L17" s="69"/>
      <c r="M17" s="35"/>
      <c r="N17" s="35"/>
      <c r="O17" s="35"/>
      <c r="P17" s="35"/>
    </row>
    <row r="18" spans="1:16" s="61" customFormat="1" ht="12.75">
      <c r="A18" s="66">
        <v>4140</v>
      </c>
      <c r="B18" s="70" t="s">
        <v>5</v>
      </c>
      <c r="C18" s="64"/>
      <c r="D18" s="70">
        <f>D20+D21+D22+D23+D24</f>
        <v>1850270</v>
      </c>
      <c r="E18" s="70">
        <f>E20+E21+E22+E23</f>
        <v>496767.21</v>
      </c>
      <c r="F18" s="75">
        <f>F20</f>
        <v>0</v>
      </c>
      <c r="G18" s="64">
        <f>G20</f>
        <v>0</v>
      </c>
      <c r="H18" s="64">
        <f>H20+H21+H22+H23+H24</f>
        <v>496767.21</v>
      </c>
      <c r="I18" s="75"/>
      <c r="J18" s="64"/>
      <c r="K18" s="64">
        <f>K22+K23</f>
        <v>180000</v>
      </c>
      <c r="L18" s="70">
        <f>L22+L23</f>
        <v>180000</v>
      </c>
      <c r="M18" s="60"/>
      <c r="N18" s="60"/>
      <c r="O18" s="60"/>
      <c r="P18" s="60"/>
    </row>
    <row r="19" spans="1:16" ht="12.75">
      <c r="A19" s="65">
        <v>414311</v>
      </c>
      <c r="B19" s="69" t="s">
        <v>33</v>
      </c>
      <c r="C19" s="63"/>
      <c r="D19" s="69">
        <v>0</v>
      </c>
      <c r="E19" s="69"/>
      <c r="F19" s="73"/>
      <c r="G19" s="63"/>
      <c r="H19" s="63">
        <f>E19</f>
        <v>0</v>
      </c>
      <c r="I19" s="73"/>
      <c r="J19" s="63"/>
      <c r="K19" s="63"/>
      <c r="L19" s="69"/>
      <c r="M19" s="35"/>
      <c r="N19" s="35"/>
      <c r="O19" s="35"/>
      <c r="P19" s="35"/>
    </row>
    <row r="20" spans="1:16" ht="12.75">
      <c r="A20" s="65">
        <v>41312</v>
      </c>
      <c r="B20" s="69" t="s">
        <v>160</v>
      </c>
      <c r="C20" s="63"/>
      <c r="D20" s="69">
        <v>1300270</v>
      </c>
      <c r="E20" s="69">
        <f>H20</f>
        <v>157187.45</v>
      </c>
      <c r="F20" s="73">
        <v>0</v>
      </c>
      <c r="G20" s="63">
        <v>0</v>
      </c>
      <c r="H20" s="63">
        <v>157187.45</v>
      </c>
      <c r="I20" s="73"/>
      <c r="J20" s="63"/>
      <c r="K20" s="63"/>
      <c r="L20" s="69"/>
      <c r="M20" s="35"/>
      <c r="N20" s="35"/>
      <c r="O20" s="35"/>
      <c r="P20" s="35"/>
    </row>
    <row r="21" spans="1:16" ht="12.75">
      <c r="A21" s="65" t="s">
        <v>150</v>
      </c>
      <c r="B21" s="69" t="s">
        <v>151</v>
      </c>
      <c r="C21" s="63"/>
      <c r="D21" s="69">
        <v>80000</v>
      </c>
      <c r="E21" s="69">
        <f>H21</f>
        <v>74226.97</v>
      </c>
      <c r="F21" s="73"/>
      <c r="G21" s="63"/>
      <c r="H21" s="63">
        <v>74226.97</v>
      </c>
      <c r="I21" s="73"/>
      <c r="J21" s="63"/>
      <c r="K21" s="63"/>
      <c r="L21" s="69"/>
      <c r="M21" s="35"/>
      <c r="N21" s="35"/>
      <c r="O21" s="35"/>
      <c r="P21" s="35"/>
    </row>
    <row r="22" spans="1:16" ht="12.75">
      <c r="A22" s="65">
        <v>414314</v>
      </c>
      <c r="B22" s="69" t="s">
        <v>34</v>
      </c>
      <c r="C22" s="63"/>
      <c r="D22" s="69">
        <v>250000</v>
      </c>
      <c r="E22" s="69">
        <f>H22</f>
        <v>106833.9</v>
      </c>
      <c r="F22" s="73"/>
      <c r="G22" s="63"/>
      <c r="H22" s="63">
        <v>106833.9</v>
      </c>
      <c r="I22" s="73"/>
      <c r="J22" s="63"/>
      <c r="K22" s="63">
        <v>140000</v>
      </c>
      <c r="L22" s="69">
        <f>K22</f>
        <v>140000</v>
      </c>
      <c r="M22" s="35"/>
      <c r="N22" s="35"/>
      <c r="O22" s="35"/>
      <c r="P22" s="35"/>
    </row>
    <row r="23" spans="1:16" ht="12.75">
      <c r="A23" s="65">
        <v>414411</v>
      </c>
      <c r="B23" s="69" t="s">
        <v>158</v>
      </c>
      <c r="C23" s="63"/>
      <c r="D23" s="69">
        <v>200000</v>
      </c>
      <c r="E23" s="69">
        <f>H23</f>
        <v>158518.89</v>
      </c>
      <c r="F23" s="73"/>
      <c r="G23" s="63"/>
      <c r="H23" s="63">
        <v>158518.89</v>
      </c>
      <c r="I23" s="73"/>
      <c r="J23" s="63"/>
      <c r="K23" s="63">
        <v>40000</v>
      </c>
      <c r="L23" s="69">
        <f>K23</f>
        <v>40000</v>
      </c>
      <c r="M23" s="35"/>
      <c r="N23" s="35"/>
      <c r="O23" s="35"/>
      <c r="P23" s="35"/>
    </row>
    <row r="24" spans="1:16" ht="12.75">
      <c r="A24" s="65">
        <v>414419</v>
      </c>
      <c r="B24" s="69" t="s">
        <v>161</v>
      </c>
      <c r="C24" s="63"/>
      <c r="D24" s="69">
        <v>20000</v>
      </c>
      <c r="E24" s="69"/>
      <c r="F24" s="73"/>
      <c r="G24" s="63"/>
      <c r="H24" s="63">
        <f>E24</f>
        <v>0</v>
      </c>
      <c r="I24" s="73"/>
      <c r="J24" s="63"/>
      <c r="K24" s="63"/>
      <c r="L24" s="69"/>
      <c r="M24" s="35"/>
      <c r="N24" s="35"/>
      <c r="O24" s="35"/>
      <c r="P24" s="35"/>
    </row>
    <row r="25" spans="1:16" s="61" customFormat="1" ht="12.75">
      <c r="A25" s="66">
        <v>4150</v>
      </c>
      <c r="B25" s="70" t="s">
        <v>6</v>
      </c>
      <c r="C25" s="64"/>
      <c r="D25" s="70">
        <f>D26+D27</f>
        <v>1380000</v>
      </c>
      <c r="E25" s="70">
        <f aca="true" t="shared" si="0" ref="E25:L25">E26</f>
        <v>1103615.57</v>
      </c>
      <c r="F25" s="75">
        <f t="shared" si="0"/>
        <v>276603</v>
      </c>
      <c r="G25" s="64">
        <f t="shared" si="0"/>
        <v>282665.57</v>
      </c>
      <c r="H25" s="64">
        <f t="shared" si="0"/>
        <v>544347</v>
      </c>
      <c r="I25" s="75">
        <f t="shared" si="0"/>
        <v>25630</v>
      </c>
      <c r="J25" s="64">
        <f t="shared" si="0"/>
        <v>26350</v>
      </c>
      <c r="K25" s="64">
        <f t="shared" si="0"/>
        <v>46560</v>
      </c>
      <c r="L25" s="70">
        <f t="shared" si="0"/>
        <v>98540</v>
      </c>
      <c r="M25" s="60"/>
      <c r="N25" s="60"/>
      <c r="O25" s="60"/>
      <c r="P25" s="60"/>
    </row>
    <row r="26" spans="1:16" ht="12.75">
      <c r="A26" s="65">
        <v>415112</v>
      </c>
      <c r="B26" s="69" t="s">
        <v>35</v>
      </c>
      <c r="C26" s="63"/>
      <c r="D26" s="69">
        <v>1380000</v>
      </c>
      <c r="E26" s="69">
        <f>F26+G26+H26</f>
        <v>1103615.57</v>
      </c>
      <c r="F26" s="73">
        <v>276603</v>
      </c>
      <c r="G26" s="63">
        <v>282665.57</v>
      </c>
      <c r="H26" s="63">
        <v>544347</v>
      </c>
      <c r="I26" s="73">
        <v>25630</v>
      </c>
      <c r="J26" s="63">
        <v>26350</v>
      </c>
      <c r="K26" s="63">
        <v>46560</v>
      </c>
      <c r="L26" s="69">
        <f>I26+J26+K26</f>
        <v>98540</v>
      </c>
      <c r="M26" s="35"/>
      <c r="N26" s="35"/>
      <c r="O26" s="35"/>
      <c r="P26" s="35"/>
    </row>
    <row r="27" spans="1:16" ht="12.75">
      <c r="A27" s="65">
        <v>415119</v>
      </c>
      <c r="B27" s="69" t="s">
        <v>36</v>
      </c>
      <c r="C27" s="63"/>
      <c r="D27" s="69"/>
      <c r="E27" s="69"/>
      <c r="F27" s="73"/>
      <c r="G27" s="63"/>
      <c r="H27" s="63"/>
      <c r="I27" s="73"/>
      <c r="J27" s="63"/>
      <c r="K27" s="63"/>
      <c r="L27" s="69"/>
      <c r="M27" s="35"/>
      <c r="N27" s="35"/>
      <c r="O27" s="35"/>
      <c r="P27" s="35"/>
    </row>
    <row r="28" spans="1:16" s="61" customFormat="1" ht="12.75">
      <c r="A28" s="66">
        <v>4160</v>
      </c>
      <c r="B28" s="70" t="s">
        <v>7</v>
      </c>
      <c r="C28" s="64"/>
      <c r="D28" s="70">
        <f>D29+D30</f>
        <v>45000</v>
      </c>
      <c r="E28" s="70">
        <f>E29</f>
        <v>40450.83</v>
      </c>
      <c r="F28" s="75"/>
      <c r="G28" s="64"/>
      <c r="H28" s="64">
        <f>H29+H30</f>
        <v>40450.83</v>
      </c>
      <c r="I28" s="75"/>
      <c r="J28" s="64"/>
      <c r="K28" s="64"/>
      <c r="L28" s="70"/>
      <c r="M28" s="60"/>
      <c r="N28" s="60"/>
      <c r="O28" s="60"/>
      <c r="P28" s="60"/>
    </row>
    <row r="29" spans="1:16" ht="12.75">
      <c r="A29" s="65">
        <v>416111</v>
      </c>
      <c r="B29" s="69" t="s">
        <v>37</v>
      </c>
      <c r="C29" s="63"/>
      <c r="D29" s="69">
        <v>45000</v>
      </c>
      <c r="E29" s="69">
        <f>H29</f>
        <v>40450.83</v>
      </c>
      <c r="F29" s="73"/>
      <c r="G29" s="63"/>
      <c r="H29" s="63">
        <v>40450.83</v>
      </c>
      <c r="I29" s="73"/>
      <c r="J29" s="63"/>
      <c r="K29" s="63"/>
      <c r="L29" s="69"/>
      <c r="M29" s="35"/>
      <c r="N29" s="35"/>
      <c r="O29" s="35"/>
      <c r="P29" s="35"/>
    </row>
    <row r="30" spans="1:16" ht="12.75">
      <c r="A30" s="65">
        <v>416121</v>
      </c>
      <c r="B30" s="69" t="s">
        <v>78</v>
      </c>
      <c r="C30" s="63"/>
      <c r="D30" s="69"/>
      <c r="E30" s="69"/>
      <c r="F30" s="73"/>
      <c r="G30" s="63"/>
      <c r="H30" s="63">
        <f>E30-G30</f>
        <v>0</v>
      </c>
      <c r="I30" s="73"/>
      <c r="J30" s="63"/>
      <c r="K30" s="63"/>
      <c r="L30" s="69"/>
      <c r="M30" s="35"/>
      <c r="N30" s="35"/>
      <c r="O30" s="35"/>
      <c r="P30" s="35"/>
    </row>
    <row r="31" spans="1:16" s="61" customFormat="1" ht="12.75">
      <c r="A31" s="66">
        <v>4210</v>
      </c>
      <c r="B31" s="70" t="s">
        <v>8</v>
      </c>
      <c r="C31" s="64"/>
      <c r="D31" s="70">
        <f>D32+D33+D34+D35+D36+D37+D38+D39+D40+D41+D42+D43+D44+D45+D46</f>
        <v>11584000</v>
      </c>
      <c r="E31" s="70">
        <f>E32+E33+E34+E35+E36+E37+E38+E39+E40+E41+E43+E44+E45+E46</f>
        <v>9129060.68</v>
      </c>
      <c r="F31" s="75">
        <f>F33+F35+F36+F37+F45</f>
        <v>4967276.42</v>
      </c>
      <c r="G31" s="64">
        <f>G33+G35+G37</f>
        <v>1389861.72</v>
      </c>
      <c r="H31" s="64">
        <f>H32+H33+H34+H35+H37+H38+H39+H40+H41+H42+H43+H44+H46</f>
        <v>2771922.54</v>
      </c>
      <c r="I31" s="75">
        <f>I33+I35+I37+I45</f>
        <v>454720</v>
      </c>
      <c r="J31" s="64">
        <f>J33+J37</f>
        <v>140000</v>
      </c>
      <c r="K31" s="64">
        <f>K32+K33+K34+K35+K38+K39+K40+K41</f>
        <v>252000</v>
      </c>
      <c r="L31" s="70">
        <f>L32+L33+L34+L35+L37+L38+L39+L40+L41+L45</f>
        <v>846720</v>
      </c>
      <c r="M31" s="60"/>
      <c r="N31" s="60"/>
      <c r="O31" s="60"/>
      <c r="P31" s="60"/>
    </row>
    <row r="32" spans="1:16" ht="12.75">
      <c r="A32" s="65">
        <v>421111</v>
      </c>
      <c r="B32" s="69" t="s">
        <v>24</v>
      </c>
      <c r="C32" s="63"/>
      <c r="D32" s="69">
        <v>300000</v>
      </c>
      <c r="E32" s="69">
        <f>H32</f>
        <v>191122.33</v>
      </c>
      <c r="F32" s="73"/>
      <c r="G32" s="63"/>
      <c r="H32" s="63">
        <v>191122.33</v>
      </c>
      <c r="I32" s="73"/>
      <c r="J32" s="63"/>
      <c r="K32" s="63">
        <v>20000</v>
      </c>
      <c r="L32" s="69">
        <f>K32</f>
        <v>20000</v>
      </c>
      <c r="M32" s="35"/>
      <c r="N32" s="35"/>
      <c r="O32" s="35"/>
      <c r="P32" s="35"/>
    </row>
    <row r="33" spans="1:16" ht="12.75">
      <c r="A33" s="65">
        <v>421211</v>
      </c>
      <c r="B33" s="69" t="s">
        <v>10</v>
      </c>
      <c r="C33" s="63"/>
      <c r="D33" s="69">
        <v>1715000</v>
      </c>
      <c r="E33" s="69">
        <f>F33+G33+H33</f>
        <v>1313558.87</v>
      </c>
      <c r="F33" s="73">
        <v>662654.95</v>
      </c>
      <c r="G33" s="63">
        <v>175159.14</v>
      </c>
      <c r="H33" s="63">
        <v>475744.78</v>
      </c>
      <c r="I33" s="73">
        <v>80000</v>
      </c>
      <c r="J33" s="63">
        <v>50000</v>
      </c>
      <c r="K33" s="63">
        <v>30000</v>
      </c>
      <c r="L33" s="69">
        <f>I33+J33+K33</f>
        <v>160000</v>
      </c>
      <c r="M33" s="35"/>
      <c r="N33" s="35"/>
      <c r="O33" s="35"/>
      <c r="P33" s="35"/>
    </row>
    <row r="34" spans="1:16" ht="12.75">
      <c r="A34" s="65" t="s">
        <v>138</v>
      </c>
      <c r="B34" s="69" t="s">
        <v>135</v>
      </c>
      <c r="C34" s="63"/>
      <c r="D34" s="69">
        <v>288000</v>
      </c>
      <c r="E34" s="69">
        <f>H34</f>
        <v>235114.16</v>
      </c>
      <c r="F34" s="73"/>
      <c r="G34" s="63"/>
      <c r="H34" s="63">
        <v>235114.16</v>
      </c>
      <c r="I34" s="73"/>
      <c r="J34" s="63"/>
      <c r="K34" s="63">
        <v>22000</v>
      </c>
      <c r="L34" s="69">
        <f>K34</f>
        <v>22000</v>
      </c>
      <c r="M34" s="35"/>
      <c r="N34" s="35"/>
      <c r="O34" s="35"/>
      <c r="P34" s="35"/>
    </row>
    <row r="35" spans="1:16" ht="12.75">
      <c r="A35" s="65">
        <v>421311</v>
      </c>
      <c r="B35" s="69" t="s">
        <v>38</v>
      </c>
      <c r="C35" s="63"/>
      <c r="D35" s="69">
        <v>1660000</v>
      </c>
      <c r="E35" s="69">
        <f>F35+G35+H35</f>
        <v>1073158.94</v>
      </c>
      <c r="F35" s="73">
        <v>549763.36</v>
      </c>
      <c r="G35" s="63">
        <v>87867.84</v>
      </c>
      <c r="H35" s="63">
        <v>435527.74</v>
      </c>
      <c r="I35" s="73">
        <v>50000</v>
      </c>
      <c r="J35" s="63"/>
      <c r="K35" s="63">
        <v>90000</v>
      </c>
      <c r="L35" s="69">
        <f>I35+K35</f>
        <v>140000</v>
      </c>
      <c r="M35" s="35"/>
      <c r="N35" s="35"/>
      <c r="O35" s="35"/>
      <c r="P35" s="35"/>
    </row>
    <row r="36" spans="1:16" ht="12.75">
      <c r="A36" s="65">
        <v>421321</v>
      </c>
      <c r="B36" s="69" t="s">
        <v>39</v>
      </c>
      <c r="C36" s="63"/>
      <c r="D36" s="69">
        <v>120000</v>
      </c>
      <c r="E36" s="69">
        <v>100000</v>
      </c>
      <c r="F36" s="73">
        <v>100000</v>
      </c>
      <c r="G36" s="63"/>
      <c r="H36" s="63">
        <v>0</v>
      </c>
      <c r="I36" s="73"/>
      <c r="J36" s="63"/>
      <c r="K36" s="63"/>
      <c r="L36" s="69"/>
      <c r="M36" s="35"/>
      <c r="N36" s="35"/>
      <c r="O36" s="35"/>
      <c r="P36" s="35"/>
    </row>
    <row r="37" spans="1:16" ht="12.75">
      <c r="A37" s="65">
        <v>421325</v>
      </c>
      <c r="B37" s="69" t="s">
        <v>40</v>
      </c>
      <c r="C37" s="63"/>
      <c r="D37" s="69">
        <v>4828000</v>
      </c>
      <c r="E37" s="69">
        <f>F37+G37+H37</f>
        <v>3994435.7</v>
      </c>
      <c r="F37" s="73">
        <v>2767888.51</v>
      </c>
      <c r="G37" s="63">
        <v>1126834.74</v>
      </c>
      <c r="H37" s="63">
        <v>99712.45</v>
      </c>
      <c r="I37" s="73">
        <v>245000</v>
      </c>
      <c r="J37" s="63">
        <v>90000</v>
      </c>
      <c r="K37" s="63">
        <v>0</v>
      </c>
      <c r="L37" s="69">
        <f>I37+J37</f>
        <v>335000</v>
      </c>
      <c r="M37" s="35"/>
      <c r="N37" s="35"/>
      <c r="O37" s="35"/>
      <c r="P37" s="35"/>
    </row>
    <row r="38" spans="1:16" ht="12.75">
      <c r="A38" s="65">
        <v>421411</v>
      </c>
      <c r="B38" s="69" t="s">
        <v>41</v>
      </c>
      <c r="C38" s="63"/>
      <c r="D38" s="69">
        <v>300000</v>
      </c>
      <c r="E38" s="69">
        <f>H38</f>
        <v>218173.52</v>
      </c>
      <c r="F38" s="73"/>
      <c r="G38" s="63"/>
      <c r="H38" s="63">
        <v>218173.52</v>
      </c>
      <c r="I38" s="73"/>
      <c r="J38" s="63"/>
      <c r="K38" s="63">
        <v>20000</v>
      </c>
      <c r="L38" s="69">
        <f>K38</f>
        <v>20000</v>
      </c>
      <c r="M38" s="35"/>
      <c r="N38" s="35"/>
      <c r="O38" s="35"/>
      <c r="P38" s="35"/>
    </row>
    <row r="39" spans="1:16" ht="12.75">
      <c r="A39" s="65">
        <v>421412</v>
      </c>
      <c r="B39" s="69" t="s">
        <v>42</v>
      </c>
      <c r="C39" s="63"/>
      <c r="D39" s="69">
        <v>130000</v>
      </c>
      <c r="E39" s="69">
        <f>H39</f>
        <v>103851.38</v>
      </c>
      <c r="F39" s="73"/>
      <c r="G39" s="63"/>
      <c r="H39" s="63">
        <v>103851.38</v>
      </c>
      <c r="I39" s="73"/>
      <c r="J39" s="63"/>
      <c r="K39" s="63">
        <v>10000</v>
      </c>
      <c r="L39" s="69">
        <f>K39</f>
        <v>10000</v>
      </c>
      <c r="M39" s="35"/>
      <c r="N39" s="35"/>
      <c r="O39" s="35"/>
      <c r="P39" s="35"/>
    </row>
    <row r="40" spans="1:16" ht="12.75">
      <c r="A40" s="65">
        <v>421414</v>
      </c>
      <c r="B40" s="69" t="s">
        <v>43</v>
      </c>
      <c r="C40" s="63"/>
      <c r="D40" s="69">
        <v>580000</v>
      </c>
      <c r="E40" s="69">
        <f>H40</f>
        <v>505125.66</v>
      </c>
      <c r="F40" s="73"/>
      <c r="G40" s="63"/>
      <c r="H40" s="63">
        <v>505125.66</v>
      </c>
      <c r="I40" s="73"/>
      <c r="J40" s="63"/>
      <c r="K40" s="63">
        <v>40000</v>
      </c>
      <c r="L40" s="69">
        <f>K40</f>
        <v>40000</v>
      </c>
      <c r="M40" s="35"/>
      <c r="N40" s="35"/>
      <c r="O40" s="35"/>
      <c r="P40" s="35"/>
    </row>
    <row r="41" spans="1:16" ht="12.75">
      <c r="A41" s="65">
        <v>421421</v>
      </c>
      <c r="B41" s="69" t="s">
        <v>44</v>
      </c>
      <c r="C41" s="63"/>
      <c r="D41" s="69">
        <v>300000</v>
      </c>
      <c r="E41" s="69">
        <f>H41</f>
        <v>260000</v>
      </c>
      <c r="F41" s="73"/>
      <c r="G41" s="63"/>
      <c r="H41" s="63">
        <v>260000</v>
      </c>
      <c r="I41" s="73"/>
      <c r="J41" s="63"/>
      <c r="K41" s="63">
        <v>20000</v>
      </c>
      <c r="L41" s="69">
        <f>K41</f>
        <v>20000</v>
      </c>
      <c r="M41" s="35"/>
      <c r="N41" s="35"/>
      <c r="O41" s="35"/>
      <c r="P41" s="35"/>
    </row>
    <row r="42" spans="1:16" ht="12.75">
      <c r="A42" s="65" t="s">
        <v>139</v>
      </c>
      <c r="B42" s="69" t="s">
        <v>136</v>
      </c>
      <c r="C42" s="63"/>
      <c r="D42" s="69">
        <v>23000</v>
      </c>
      <c r="E42" s="69"/>
      <c r="F42" s="73"/>
      <c r="G42" s="63"/>
      <c r="H42" s="63">
        <f>E42</f>
        <v>0</v>
      </c>
      <c r="I42" s="73"/>
      <c r="J42" s="63"/>
      <c r="K42" s="63"/>
      <c r="L42" s="69"/>
      <c r="M42" s="35"/>
      <c r="N42" s="35"/>
      <c r="O42" s="35"/>
      <c r="P42" s="35"/>
    </row>
    <row r="43" spans="1:16" ht="12.75">
      <c r="A43" s="65">
        <v>421521</v>
      </c>
      <c r="B43" s="69" t="s">
        <v>162</v>
      </c>
      <c r="C43" s="63"/>
      <c r="D43" s="69">
        <v>250000</v>
      </c>
      <c r="E43" s="69">
        <f>H43</f>
        <v>197469</v>
      </c>
      <c r="F43" s="73"/>
      <c r="G43" s="63"/>
      <c r="H43" s="63">
        <v>197469</v>
      </c>
      <c r="I43" s="73"/>
      <c r="J43" s="63"/>
      <c r="K43" s="63"/>
      <c r="L43" s="69"/>
      <c r="M43" s="35"/>
      <c r="N43" s="35"/>
      <c r="O43" s="35"/>
      <c r="P43" s="35"/>
    </row>
    <row r="44" spans="1:16" ht="12.75">
      <c r="A44" s="65">
        <v>421512</v>
      </c>
      <c r="B44" s="69" t="s">
        <v>45</v>
      </c>
      <c r="C44" s="63"/>
      <c r="D44" s="69">
        <v>80000</v>
      </c>
      <c r="E44" s="69">
        <f>H44</f>
        <v>46737.36</v>
      </c>
      <c r="F44" s="73"/>
      <c r="G44" s="63"/>
      <c r="H44" s="63">
        <v>46737.36</v>
      </c>
      <c r="I44" s="73"/>
      <c r="J44" s="63"/>
      <c r="K44" s="63"/>
      <c r="L44" s="69"/>
      <c r="M44" s="35"/>
      <c r="N44" s="35"/>
      <c r="O44" s="35"/>
      <c r="P44" s="35"/>
    </row>
    <row r="45" spans="1:16" ht="12.75">
      <c r="A45" s="65">
        <v>421391</v>
      </c>
      <c r="B45" s="69" t="s">
        <v>32</v>
      </c>
      <c r="C45" s="63"/>
      <c r="D45" s="69">
        <v>1000000</v>
      </c>
      <c r="E45" s="69">
        <f>F45</f>
        <v>886969.6</v>
      </c>
      <c r="F45" s="73">
        <v>886969.6</v>
      </c>
      <c r="G45" s="63"/>
      <c r="H45" s="63"/>
      <c r="I45" s="73">
        <v>79720</v>
      </c>
      <c r="J45" s="63"/>
      <c r="K45" s="63"/>
      <c r="L45" s="69">
        <f>I45</f>
        <v>79720</v>
      </c>
      <c r="M45" s="35"/>
      <c r="N45" s="35"/>
      <c r="O45" s="35"/>
      <c r="P45" s="35"/>
    </row>
    <row r="46" spans="1:16" ht="12.75">
      <c r="A46" s="65">
        <v>421392</v>
      </c>
      <c r="B46" s="69" t="s">
        <v>105</v>
      </c>
      <c r="C46" s="63"/>
      <c r="D46" s="69">
        <v>10000</v>
      </c>
      <c r="E46" s="69">
        <f>H46</f>
        <v>3344.16</v>
      </c>
      <c r="F46" s="73"/>
      <c r="G46" s="63"/>
      <c r="H46" s="63">
        <v>3344.16</v>
      </c>
      <c r="I46" s="73"/>
      <c r="J46" s="63"/>
      <c r="K46" s="63"/>
      <c r="L46" s="69"/>
      <c r="M46" s="35"/>
      <c r="N46" s="35"/>
      <c r="O46" s="35"/>
      <c r="P46" s="35"/>
    </row>
    <row r="47" spans="1:16" s="61" customFormat="1" ht="12.75">
      <c r="A47" s="66">
        <v>4220</v>
      </c>
      <c r="B47" s="70" t="s">
        <v>11</v>
      </c>
      <c r="C47" s="64"/>
      <c r="D47" s="70">
        <f>D48+D49+D50</f>
        <v>340000</v>
      </c>
      <c r="E47" s="70">
        <f>E48+E49+E50</f>
        <v>187390</v>
      </c>
      <c r="F47" s="75">
        <f>F50</f>
        <v>100000</v>
      </c>
      <c r="G47" s="64"/>
      <c r="H47" s="64">
        <f>H48+H49</f>
        <v>87390</v>
      </c>
      <c r="I47" s="75"/>
      <c r="J47" s="64"/>
      <c r="K47" s="64"/>
      <c r="L47" s="70"/>
      <c r="M47" s="60"/>
      <c r="N47" s="60"/>
      <c r="O47" s="60"/>
      <c r="P47" s="60"/>
    </row>
    <row r="48" spans="1:16" ht="12.75">
      <c r="A48" s="65">
        <v>422121</v>
      </c>
      <c r="B48" s="69" t="s">
        <v>164</v>
      </c>
      <c r="C48" s="63"/>
      <c r="D48" s="69">
        <v>40000</v>
      </c>
      <c r="E48" s="69">
        <f>H48</f>
        <v>13600</v>
      </c>
      <c r="F48" s="73"/>
      <c r="G48" s="63"/>
      <c r="H48" s="63">
        <v>13600</v>
      </c>
      <c r="I48" s="73"/>
      <c r="J48" s="63"/>
      <c r="K48" s="63"/>
      <c r="L48" s="69"/>
      <c r="M48" s="35"/>
      <c r="N48" s="35"/>
      <c r="O48" s="35"/>
      <c r="P48" s="35"/>
    </row>
    <row r="49" spans="1:16" ht="12.75">
      <c r="A49" s="65">
        <v>422131</v>
      </c>
      <c r="B49" s="69" t="s">
        <v>163</v>
      </c>
      <c r="C49" s="63"/>
      <c r="D49" s="69">
        <v>200000</v>
      </c>
      <c r="E49" s="69">
        <f>H49</f>
        <v>73790</v>
      </c>
      <c r="F49" s="73"/>
      <c r="G49" s="63"/>
      <c r="H49" s="63">
        <v>73790</v>
      </c>
      <c r="I49" s="73"/>
      <c r="J49" s="63"/>
      <c r="K49" s="63"/>
      <c r="L49" s="69"/>
      <c r="M49" s="35"/>
      <c r="N49" s="35"/>
      <c r="O49" s="35"/>
      <c r="P49" s="35"/>
    </row>
    <row r="50" spans="1:16" ht="12.75">
      <c r="A50" s="65">
        <v>422911</v>
      </c>
      <c r="B50" s="69" t="s">
        <v>46</v>
      </c>
      <c r="C50" s="63"/>
      <c r="D50" s="69">
        <v>100000</v>
      </c>
      <c r="E50" s="69">
        <f>F50</f>
        <v>100000</v>
      </c>
      <c r="F50" s="73">
        <v>100000</v>
      </c>
      <c r="G50" s="63"/>
      <c r="H50" s="63"/>
      <c r="I50" s="73"/>
      <c r="J50" s="63"/>
      <c r="K50" s="63"/>
      <c r="L50" s="69"/>
      <c r="M50" s="35"/>
      <c r="N50" s="35"/>
      <c r="O50" s="35"/>
      <c r="P50" s="35"/>
    </row>
    <row r="51" spans="1:16" s="61" customFormat="1" ht="12.75">
      <c r="A51" s="66">
        <v>4230</v>
      </c>
      <c r="B51" s="70" t="s">
        <v>12</v>
      </c>
      <c r="C51" s="64"/>
      <c r="D51" s="70">
        <f>D52+D53+D54+D55+D56+D57+D58+D59+D60+D61+D62+D63+D64+D65+D66+D67</f>
        <v>7574000</v>
      </c>
      <c r="E51" s="70">
        <f>E52+E53+E54+E55+E58+E59+E60+E61+E62+E63+E64+E65+E66+E67</f>
        <v>6837569.66</v>
      </c>
      <c r="F51" s="75">
        <f>F58+F65</f>
        <v>1529410.82</v>
      </c>
      <c r="G51" s="64">
        <f>G65</f>
        <v>1439289.08</v>
      </c>
      <c r="H51" s="64">
        <f>H52+H53+H54+H55+H56+H57+H58+H59+H60+H61+H62+H63+H64+H65+H66+H67</f>
        <v>3868869.76</v>
      </c>
      <c r="I51" s="75">
        <f>I65</f>
        <v>21797</v>
      </c>
      <c r="J51" s="64">
        <f>J65</f>
        <v>13710</v>
      </c>
      <c r="K51" s="64">
        <f>K52+K53+K54+K55+K61+K62+K64+K65</f>
        <v>476710</v>
      </c>
      <c r="L51" s="70">
        <f>L52+L53+L54+L55+L61+L62+L64+L65</f>
        <v>512217</v>
      </c>
      <c r="M51" s="60"/>
      <c r="N51" s="60"/>
      <c r="O51" s="60"/>
      <c r="P51" s="60"/>
    </row>
    <row r="52" spans="1:16" ht="12.75">
      <c r="A52" s="65">
        <v>423191</v>
      </c>
      <c r="B52" s="69" t="s">
        <v>47</v>
      </c>
      <c r="C52" s="63"/>
      <c r="D52" s="69">
        <v>20000</v>
      </c>
      <c r="E52" s="69">
        <f>H52</f>
        <v>10600</v>
      </c>
      <c r="F52" s="73"/>
      <c r="G52" s="63"/>
      <c r="H52" s="63">
        <v>10600</v>
      </c>
      <c r="I52" s="73"/>
      <c r="J52" s="63"/>
      <c r="K52" s="63">
        <v>9400</v>
      </c>
      <c r="L52" s="69">
        <f>K52</f>
        <v>9400</v>
      </c>
      <c r="M52" s="35"/>
      <c r="N52" s="35"/>
      <c r="O52" s="35"/>
      <c r="P52" s="35"/>
    </row>
    <row r="53" spans="1:16" ht="12.75">
      <c r="A53" s="65">
        <v>423212</v>
      </c>
      <c r="B53" s="69" t="s">
        <v>95</v>
      </c>
      <c r="C53" s="63"/>
      <c r="D53" s="69">
        <v>250000</v>
      </c>
      <c r="E53" s="69">
        <v>239689.2</v>
      </c>
      <c r="F53" s="73"/>
      <c r="G53" s="63"/>
      <c r="H53" s="63">
        <f>E53</f>
        <v>239689.2</v>
      </c>
      <c r="I53" s="73"/>
      <c r="J53" s="63"/>
      <c r="K53" s="63">
        <v>10310</v>
      </c>
      <c r="L53" s="69">
        <f>K53</f>
        <v>10310</v>
      </c>
      <c r="M53" s="35"/>
      <c r="N53" s="35"/>
      <c r="O53" s="35"/>
      <c r="P53" s="35"/>
    </row>
    <row r="54" spans="1:16" ht="12.75">
      <c r="A54" s="65">
        <v>423291</v>
      </c>
      <c r="B54" s="69" t="s">
        <v>48</v>
      </c>
      <c r="C54" s="63"/>
      <c r="D54" s="69">
        <v>160000</v>
      </c>
      <c r="E54" s="69">
        <v>138000</v>
      </c>
      <c r="F54" s="73"/>
      <c r="G54" s="63"/>
      <c r="H54" s="63">
        <v>138000</v>
      </c>
      <c r="I54" s="73"/>
      <c r="J54" s="63"/>
      <c r="K54" s="63">
        <v>22000</v>
      </c>
      <c r="L54" s="69">
        <f>K54</f>
        <v>22000</v>
      </c>
      <c r="M54" s="35"/>
      <c r="N54" s="35"/>
      <c r="O54" s="35"/>
      <c r="P54" s="35"/>
    </row>
    <row r="55" spans="1:16" ht="12.75">
      <c r="A55" s="65">
        <v>423321</v>
      </c>
      <c r="B55" s="69" t="s">
        <v>49</v>
      </c>
      <c r="C55" s="63"/>
      <c r="D55" s="69">
        <v>100000</v>
      </c>
      <c r="E55" s="69">
        <v>89102</v>
      </c>
      <c r="F55" s="73"/>
      <c r="G55" s="63"/>
      <c r="H55" s="63">
        <v>89102</v>
      </c>
      <c r="I55" s="73"/>
      <c r="J55" s="63"/>
      <c r="K55" s="63">
        <v>10000</v>
      </c>
      <c r="L55" s="69">
        <f>K55</f>
        <v>10000</v>
      </c>
      <c r="M55" s="35"/>
      <c r="N55" s="35"/>
      <c r="O55" s="35"/>
      <c r="P55" s="35"/>
    </row>
    <row r="56" spans="1:16" ht="12.75">
      <c r="A56" s="65">
        <v>423399</v>
      </c>
      <c r="B56" s="69" t="s">
        <v>50</v>
      </c>
      <c r="C56" s="63"/>
      <c r="D56" s="69">
        <v>0</v>
      </c>
      <c r="E56" s="69">
        <v>0</v>
      </c>
      <c r="F56" s="73"/>
      <c r="G56" s="63"/>
      <c r="H56" s="63">
        <v>0</v>
      </c>
      <c r="I56" s="73"/>
      <c r="J56" s="63"/>
      <c r="K56" s="63"/>
      <c r="L56" s="69"/>
      <c r="M56" s="35"/>
      <c r="N56" s="35"/>
      <c r="O56" s="35"/>
      <c r="P56" s="35"/>
    </row>
    <row r="57" spans="1:16" ht="12.75">
      <c r="A57" s="65">
        <v>423413</v>
      </c>
      <c r="B57" s="69" t="s">
        <v>54</v>
      </c>
      <c r="C57" s="63"/>
      <c r="D57" s="69">
        <v>10000</v>
      </c>
      <c r="E57" s="69">
        <v>0</v>
      </c>
      <c r="F57" s="73"/>
      <c r="G57" s="63"/>
      <c r="H57" s="63">
        <f>E57</f>
        <v>0</v>
      </c>
      <c r="I57" s="73"/>
      <c r="J57" s="63"/>
      <c r="K57" s="63"/>
      <c r="L57" s="69"/>
      <c r="M57" s="35"/>
      <c r="N57" s="35"/>
      <c r="O57" s="35"/>
      <c r="P57" s="35"/>
    </row>
    <row r="58" spans="1:16" ht="12.75">
      <c r="A58" s="65">
        <v>423432</v>
      </c>
      <c r="B58" s="69" t="s">
        <v>51</v>
      </c>
      <c r="C58" s="63"/>
      <c r="D58" s="69">
        <v>380000</v>
      </c>
      <c r="E58" s="69">
        <f>F58+H58</f>
        <v>231840</v>
      </c>
      <c r="F58" s="73">
        <v>36208</v>
      </c>
      <c r="G58" s="63"/>
      <c r="H58" s="63">
        <v>195632</v>
      </c>
      <c r="I58" s="73"/>
      <c r="J58" s="63"/>
      <c r="K58" s="63"/>
      <c r="L58" s="69"/>
      <c r="M58" s="35"/>
      <c r="N58" s="35"/>
      <c r="O58" s="35"/>
      <c r="P58" s="35"/>
    </row>
    <row r="59" spans="1:16" ht="12.75">
      <c r="A59" s="65">
        <v>423511</v>
      </c>
      <c r="B59" s="69" t="s">
        <v>84</v>
      </c>
      <c r="C59" s="63"/>
      <c r="D59" s="69">
        <v>204000</v>
      </c>
      <c r="E59" s="69">
        <f aca="true" t="shared" si="1" ref="E59:E64">H59</f>
        <v>204000</v>
      </c>
      <c r="F59" s="73"/>
      <c r="G59" s="63"/>
      <c r="H59" s="63">
        <v>204000</v>
      </c>
      <c r="I59" s="73"/>
      <c r="J59" s="63"/>
      <c r="K59" s="63"/>
      <c r="L59" s="69"/>
      <c r="M59" s="35"/>
      <c r="N59" s="35"/>
      <c r="O59" s="35"/>
      <c r="P59" s="35"/>
    </row>
    <row r="60" spans="1:16" ht="12.75">
      <c r="A60" s="65">
        <v>423591</v>
      </c>
      <c r="B60" s="69" t="s">
        <v>52</v>
      </c>
      <c r="C60" s="63"/>
      <c r="D60" s="69">
        <v>1050000</v>
      </c>
      <c r="E60" s="69">
        <f t="shared" si="1"/>
        <v>1048841.63</v>
      </c>
      <c r="F60" s="73"/>
      <c r="G60" s="63"/>
      <c r="H60" s="63">
        <v>1048841.63</v>
      </c>
      <c r="I60" s="73"/>
      <c r="J60" s="63"/>
      <c r="K60" s="63"/>
      <c r="L60" s="69"/>
      <c r="M60" s="35"/>
      <c r="N60" s="35"/>
      <c r="O60" s="35"/>
      <c r="P60" s="35"/>
    </row>
    <row r="61" spans="1:16" ht="12.75">
      <c r="A61" s="65">
        <v>423599</v>
      </c>
      <c r="B61" s="69" t="s">
        <v>90</v>
      </c>
      <c r="C61" s="63"/>
      <c r="D61" s="69">
        <v>346000</v>
      </c>
      <c r="E61" s="69">
        <f t="shared" si="1"/>
        <v>230845.15</v>
      </c>
      <c r="F61" s="73"/>
      <c r="G61" s="63"/>
      <c r="H61" s="63">
        <v>230845.15</v>
      </c>
      <c r="I61" s="73"/>
      <c r="J61" s="63"/>
      <c r="K61" s="63">
        <v>100000</v>
      </c>
      <c r="L61" s="69">
        <f>K61</f>
        <v>100000</v>
      </c>
      <c r="M61" s="35"/>
      <c r="N61" s="35"/>
      <c r="O61" s="35"/>
      <c r="P61" s="35"/>
    </row>
    <row r="62" spans="1:16" ht="12.75">
      <c r="A62" s="65">
        <v>423611</v>
      </c>
      <c r="B62" s="69" t="s">
        <v>53</v>
      </c>
      <c r="C62" s="63"/>
      <c r="D62" s="69">
        <v>60000</v>
      </c>
      <c r="E62" s="69">
        <f t="shared" si="1"/>
        <v>55000</v>
      </c>
      <c r="F62" s="73"/>
      <c r="G62" s="63"/>
      <c r="H62" s="63">
        <v>55000</v>
      </c>
      <c r="I62" s="73"/>
      <c r="J62" s="63"/>
      <c r="K62" s="63">
        <v>5000</v>
      </c>
      <c r="L62" s="69">
        <f>K62</f>
        <v>5000</v>
      </c>
      <c r="M62" s="35"/>
      <c r="N62" s="35"/>
      <c r="O62" s="35"/>
      <c r="P62" s="35"/>
    </row>
    <row r="63" spans="1:16" ht="12.75">
      <c r="A63" s="65">
        <v>423711</v>
      </c>
      <c r="B63" s="69" t="s">
        <v>13</v>
      </c>
      <c r="C63" s="63"/>
      <c r="D63" s="69">
        <v>200000</v>
      </c>
      <c r="E63" s="69">
        <f t="shared" si="1"/>
        <v>174217.02</v>
      </c>
      <c r="F63" s="73"/>
      <c r="G63" s="63"/>
      <c r="H63" s="63">
        <v>174217.02</v>
      </c>
      <c r="I63" s="73"/>
      <c r="J63" s="63"/>
      <c r="K63" s="63"/>
      <c r="L63" s="69"/>
      <c r="M63" s="35"/>
      <c r="N63" s="35"/>
      <c r="O63" s="35"/>
      <c r="P63" s="35"/>
    </row>
    <row r="64" spans="1:16" ht="12.75">
      <c r="A64" s="65">
        <v>423712</v>
      </c>
      <c r="B64" s="69" t="s">
        <v>128</v>
      </c>
      <c r="C64" s="63"/>
      <c r="D64" s="69">
        <v>65000</v>
      </c>
      <c r="E64" s="69">
        <f t="shared" si="1"/>
        <v>13200</v>
      </c>
      <c r="F64" s="73"/>
      <c r="G64" s="63"/>
      <c r="H64" s="63">
        <v>13200</v>
      </c>
      <c r="I64" s="73"/>
      <c r="J64" s="63"/>
      <c r="K64" s="63">
        <v>50000</v>
      </c>
      <c r="L64" s="69">
        <f>K64</f>
        <v>50000</v>
      </c>
      <c r="M64" s="35"/>
      <c r="N64" s="35"/>
      <c r="O64" s="35"/>
      <c r="P64" s="35"/>
    </row>
    <row r="65" spans="1:16" ht="12.75">
      <c r="A65" s="65">
        <v>423911</v>
      </c>
      <c r="B65" s="69" t="s">
        <v>14</v>
      </c>
      <c r="C65" s="63"/>
      <c r="D65" s="69">
        <v>3665000</v>
      </c>
      <c r="E65" s="69">
        <f>F65+G65+H65</f>
        <v>3339175.5800000005</v>
      </c>
      <c r="F65" s="73">
        <v>1493202.82</v>
      </c>
      <c r="G65" s="63">
        <v>1439289.08</v>
      </c>
      <c r="H65" s="63">
        <v>406683.68</v>
      </c>
      <c r="I65" s="73">
        <v>21797</v>
      </c>
      <c r="J65" s="63">
        <v>13710</v>
      </c>
      <c r="K65" s="63">
        <v>270000</v>
      </c>
      <c r="L65" s="69">
        <f>I65+J65+K65</f>
        <v>305507</v>
      </c>
      <c r="M65" s="35"/>
      <c r="N65" s="35"/>
      <c r="O65" s="35"/>
      <c r="P65" s="35"/>
    </row>
    <row r="66" spans="1:16" ht="12.75">
      <c r="A66" s="65" t="s">
        <v>144</v>
      </c>
      <c r="B66" s="69" t="s">
        <v>146</v>
      </c>
      <c r="C66" s="63"/>
      <c r="D66" s="69">
        <v>438000</v>
      </c>
      <c r="E66" s="69">
        <f>H66</f>
        <v>437867.88</v>
      </c>
      <c r="F66" s="73"/>
      <c r="G66" s="63"/>
      <c r="H66" s="63">
        <v>437867.88</v>
      </c>
      <c r="I66" s="73"/>
      <c r="J66" s="63"/>
      <c r="K66" s="63"/>
      <c r="L66" s="69"/>
      <c r="M66" s="35"/>
      <c r="N66" s="35"/>
      <c r="O66" s="35"/>
      <c r="P66" s="35"/>
    </row>
    <row r="67" spans="1:16" ht="12.75">
      <c r="A67" s="65" t="s">
        <v>144</v>
      </c>
      <c r="B67" s="69" t="s">
        <v>145</v>
      </c>
      <c r="C67" s="63"/>
      <c r="D67" s="69">
        <v>626000</v>
      </c>
      <c r="E67" s="69">
        <f>H67</f>
        <v>625191.2</v>
      </c>
      <c r="F67" s="73"/>
      <c r="G67" s="63"/>
      <c r="H67" s="63">
        <v>625191.2</v>
      </c>
      <c r="I67" s="73"/>
      <c r="J67" s="63"/>
      <c r="K67" s="63"/>
      <c r="L67" s="69"/>
      <c r="M67" s="35"/>
      <c r="N67" s="35"/>
      <c r="O67" s="35"/>
      <c r="P67" s="35"/>
    </row>
    <row r="68" spans="1:16" s="61" customFormat="1" ht="12.75">
      <c r="A68" s="66">
        <v>4240</v>
      </c>
      <c r="B68" s="70" t="s">
        <v>15</v>
      </c>
      <c r="C68" s="64"/>
      <c r="D68" s="70">
        <f>D69+D70</f>
        <v>310000</v>
      </c>
      <c r="E68" s="70">
        <f>E69</f>
        <v>3368</v>
      </c>
      <c r="F68" s="75"/>
      <c r="G68" s="64">
        <f>G70</f>
        <v>0</v>
      </c>
      <c r="H68" s="64">
        <f>H69+H70</f>
        <v>3368</v>
      </c>
      <c r="I68" s="75"/>
      <c r="J68" s="64"/>
      <c r="K68" s="64"/>
      <c r="L68" s="70"/>
      <c r="M68" s="60"/>
      <c r="N68" s="60"/>
      <c r="O68" s="60"/>
      <c r="P68" s="60"/>
    </row>
    <row r="69" spans="1:16" ht="12.75">
      <c r="A69" s="65">
        <v>424631</v>
      </c>
      <c r="B69" s="69" t="s">
        <v>55</v>
      </c>
      <c r="C69" s="63"/>
      <c r="D69" s="69">
        <v>10000</v>
      </c>
      <c r="E69" s="69">
        <f>H69</f>
        <v>3368</v>
      </c>
      <c r="F69" s="73"/>
      <c r="G69" s="63"/>
      <c r="H69" s="63">
        <v>3368</v>
      </c>
      <c r="I69" s="73"/>
      <c r="J69" s="63"/>
      <c r="K69" s="63"/>
      <c r="L69" s="69"/>
      <c r="M69" s="35"/>
      <c r="N69" s="35"/>
      <c r="O69" s="35"/>
      <c r="P69" s="35"/>
    </row>
    <row r="70" spans="1:16" ht="12.75">
      <c r="A70" s="65">
        <v>424351</v>
      </c>
      <c r="B70" s="69" t="s">
        <v>111</v>
      </c>
      <c r="C70" s="63"/>
      <c r="D70" s="69">
        <v>300000</v>
      </c>
      <c r="E70" s="69"/>
      <c r="F70" s="73"/>
      <c r="G70" s="63">
        <v>0</v>
      </c>
      <c r="H70" s="63">
        <f>E70-G70</f>
        <v>0</v>
      </c>
      <c r="I70" s="73"/>
      <c r="J70" s="63"/>
      <c r="K70" s="63"/>
      <c r="L70" s="69"/>
      <c r="M70" s="35"/>
      <c r="N70" s="35"/>
      <c r="O70" s="35"/>
      <c r="P70" s="35"/>
    </row>
    <row r="71" spans="1:16" s="61" customFormat="1" ht="12.75">
      <c r="A71" s="66">
        <v>4250</v>
      </c>
      <c r="B71" s="70" t="s">
        <v>29</v>
      </c>
      <c r="C71" s="64"/>
      <c r="D71" s="70">
        <f>D72+D73+D74+D76+D77+D78+D79+D81+D82+D83+D84</f>
        <v>7872000</v>
      </c>
      <c r="E71" s="70">
        <f>E74+E76+E77+E79+E81+E82+E83+E84</f>
        <v>6987686.510000001</v>
      </c>
      <c r="F71" s="75">
        <f>F74+F76+F77+F79+F82+F83</f>
        <v>2569791</v>
      </c>
      <c r="G71" s="64">
        <f>G72+G74+G76+G79+G82+G83</f>
        <v>3209507</v>
      </c>
      <c r="H71" s="64">
        <f>H76+H77+H79+H81+H82+H83+H84</f>
        <v>1208388.51</v>
      </c>
      <c r="I71" s="75">
        <f>I76+I77+I84</f>
        <v>110000</v>
      </c>
      <c r="J71" s="64">
        <f>J79+J84</f>
        <v>40000</v>
      </c>
      <c r="K71" s="64">
        <f>K79+K82+K83+K84</f>
        <v>60000</v>
      </c>
      <c r="L71" s="70">
        <f>L76+L77+L79+L82+L83+L84</f>
        <v>210000</v>
      </c>
      <c r="M71" s="60"/>
      <c r="N71" s="60"/>
      <c r="O71" s="60"/>
      <c r="P71" s="60"/>
    </row>
    <row r="72" spans="1:16" ht="12.75">
      <c r="A72" s="65">
        <v>425111</v>
      </c>
      <c r="B72" s="69" t="s">
        <v>99</v>
      </c>
      <c r="C72" s="63"/>
      <c r="D72" s="69">
        <v>6000</v>
      </c>
      <c r="E72" s="69"/>
      <c r="F72" s="73"/>
      <c r="G72" s="63">
        <v>0</v>
      </c>
      <c r="H72" s="63"/>
      <c r="I72" s="73"/>
      <c r="J72" s="63"/>
      <c r="K72" s="63"/>
      <c r="L72" s="69"/>
      <c r="M72" s="35"/>
      <c r="N72" s="35"/>
      <c r="O72" s="35"/>
      <c r="P72" s="35"/>
    </row>
    <row r="73" spans="1:16" ht="12.75">
      <c r="A73" s="65">
        <v>425112</v>
      </c>
      <c r="B73" s="69" t="s">
        <v>101</v>
      </c>
      <c r="C73" s="63"/>
      <c r="D73" s="69">
        <v>0</v>
      </c>
      <c r="E73" s="69"/>
      <c r="F73" s="73"/>
      <c r="G73" s="63">
        <f>E73</f>
        <v>0</v>
      </c>
      <c r="H73" s="63"/>
      <c r="I73" s="73"/>
      <c r="J73" s="63"/>
      <c r="K73" s="63"/>
      <c r="L73" s="69"/>
      <c r="M73" s="35"/>
      <c r="N73" s="35"/>
      <c r="O73" s="35"/>
      <c r="P73" s="35"/>
    </row>
    <row r="74" spans="1:16" ht="12.75">
      <c r="A74" s="65">
        <v>425113</v>
      </c>
      <c r="B74" s="69" t="s">
        <v>96</v>
      </c>
      <c r="C74" s="63"/>
      <c r="D74" s="69">
        <v>240000</v>
      </c>
      <c r="E74" s="69">
        <f>F74+G74</f>
        <v>137716.5</v>
      </c>
      <c r="F74" s="73">
        <v>17328</v>
      </c>
      <c r="G74" s="63">
        <v>120388.5</v>
      </c>
      <c r="H74" s="63"/>
      <c r="I74" s="73"/>
      <c r="J74" s="63"/>
      <c r="K74" s="63"/>
      <c r="L74" s="69"/>
      <c r="M74" s="35"/>
      <c r="N74" s="35"/>
      <c r="O74" s="35"/>
      <c r="P74" s="35"/>
    </row>
    <row r="75" spans="1:16" ht="12.75">
      <c r="A75" s="65">
        <v>425114</v>
      </c>
      <c r="B75" s="69" t="s">
        <v>97</v>
      </c>
      <c r="C75" s="63"/>
      <c r="D75" s="69"/>
      <c r="E75" s="69"/>
      <c r="F75" s="73"/>
      <c r="G75" s="63"/>
      <c r="H75" s="63"/>
      <c r="I75" s="73"/>
      <c r="J75" s="63"/>
      <c r="K75" s="63"/>
      <c r="L75" s="69"/>
      <c r="M75" s="35"/>
      <c r="N75" s="35"/>
      <c r="O75" s="35"/>
      <c r="P75" s="35"/>
    </row>
    <row r="76" spans="1:16" ht="12.75">
      <c r="A76" s="65">
        <v>425115</v>
      </c>
      <c r="B76" s="69" t="s">
        <v>98</v>
      </c>
      <c r="C76" s="63"/>
      <c r="D76" s="69">
        <v>1784000</v>
      </c>
      <c r="E76" s="69">
        <f>F76+G76+H76</f>
        <v>1732640.17</v>
      </c>
      <c r="F76" s="73">
        <v>466700</v>
      </c>
      <c r="G76" s="63">
        <v>1072938</v>
      </c>
      <c r="H76" s="63">
        <v>193002.17</v>
      </c>
      <c r="I76" s="73">
        <v>30000</v>
      </c>
      <c r="J76" s="63"/>
      <c r="K76" s="63"/>
      <c r="L76" s="69">
        <f>I76</f>
        <v>30000</v>
      </c>
      <c r="M76" s="35"/>
      <c r="N76" s="35"/>
      <c r="O76" s="35"/>
      <c r="P76" s="35"/>
    </row>
    <row r="77" spans="1:16" ht="12.75">
      <c r="A77" s="65">
        <v>425117</v>
      </c>
      <c r="B77" s="69" t="s">
        <v>56</v>
      </c>
      <c r="C77" s="63"/>
      <c r="D77" s="69">
        <v>300000</v>
      </c>
      <c r="E77" s="69">
        <f>F77+H77</f>
        <v>123926.88</v>
      </c>
      <c r="F77" s="73">
        <v>104256</v>
      </c>
      <c r="G77" s="63">
        <v>0</v>
      </c>
      <c r="H77" s="63">
        <v>19670.88</v>
      </c>
      <c r="I77" s="73">
        <v>40000</v>
      </c>
      <c r="J77" s="63"/>
      <c r="K77" s="63"/>
      <c r="L77" s="69">
        <f>I76:I77</f>
        <v>40000</v>
      </c>
      <c r="M77" s="35"/>
      <c r="N77" s="35"/>
      <c r="O77" s="35"/>
      <c r="P77" s="35"/>
    </row>
    <row r="78" spans="1:16" ht="12.75">
      <c r="A78" s="65">
        <v>425119</v>
      </c>
      <c r="B78" s="69" t="s">
        <v>57</v>
      </c>
      <c r="C78" s="63"/>
      <c r="D78" s="69">
        <v>0</v>
      </c>
      <c r="E78" s="69"/>
      <c r="F78" s="73"/>
      <c r="G78" s="63">
        <f>E78</f>
        <v>0</v>
      </c>
      <c r="H78" s="63"/>
      <c r="I78" s="73"/>
      <c r="J78" s="63"/>
      <c r="K78" s="63"/>
      <c r="L78" s="69"/>
      <c r="M78" s="35"/>
      <c r="N78" s="35"/>
      <c r="O78" s="35"/>
      <c r="P78" s="35"/>
    </row>
    <row r="79" spans="1:16" ht="12.75">
      <c r="A79" s="65">
        <v>425191</v>
      </c>
      <c r="B79" s="69" t="s">
        <v>58</v>
      </c>
      <c r="C79" s="63"/>
      <c r="D79" s="69">
        <v>4322000</v>
      </c>
      <c r="E79" s="69">
        <f>F79+G79+H79</f>
        <v>4641821.390000001</v>
      </c>
      <c r="F79" s="73">
        <v>1841646.1</v>
      </c>
      <c r="G79" s="63">
        <v>2006880.5</v>
      </c>
      <c r="H79" s="63">
        <v>793294.79</v>
      </c>
      <c r="I79" s="73"/>
      <c r="J79" s="63">
        <v>20000</v>
      </c>
      <c r="K79" s="63">
        <v>35000</v>
      </c>
      <c r="L79" s="69">
        <f>J79+K79</f>
        <v>55000</v>
      </c>
      <c r="M79" s="35"/>
      <c r="N79" s="35"/>
      <c r="O79" s="35"/>
      <c r="P79" s="35"/>
    </row>
    <row r="80" spans="1:16" ht="12.75">
      <c r="A80" s="65">
        <v>425211</v>
      </c>
      <c r="B80" s="69" t="s">
        <v>60</v>
      </c>
      <c r="C80" s="63"/>
      <c r="D80" s="69"/>
      <c r="E80" s="69"/>
      <c r="F80" s="73"/>
      <c r="G80" s="63"/>
      <c r="H80" s="63"/>
      <c r="I80" s="73"/>
      <c r="J80" s="63"/>
      <c r="K80" s="63"/>
      <c r="L80" s="69"/>
      <c r="M80" s="35"/>
      <c r="N80" s="35"/>
      <c r="O80" s="35"/>
      <c r="P80" s="35"/>
    </row>
    <row r="81" spans="1:16" ht="12.75">
      <c r="A81" s="65">
        <v>425219</v>
      </c>
      <c r="B81" s="69" t="s">
        <v>87</v>
      </c>
      <c r="C81" s="63"/>
      <c r="D81" s="69">
        <v>123000</v>
      </c>
      <c r="E81" s="69">
        <f>H81</f>
        <v>122150.67</v>
      </c>
      <c r="F81" s="73"/>
      <c r="G81" s="63"/>
      <c r="H81" s="63">
        <v>122150.67</v>
      </c>
      <c r="I81" s="73"/>
      <c r="J81" s="63"/>
      <c r="K81" s="63"/>
      <c r="L81" s="69"/>
      <c r="M81" s="35"/>
      <c r="N81" s="35"/>
      <c r="O81" s="35"/>
      <c r="P81" s="35"/>
    </row>
    <row r="82" spans="1:16" ht="12.75">
      <c r="A82" s="65">
        <v>425222</v>
      </c>
      <c r="B82" s="69" t="s">
        <v>59</v>
      </c>
      <c r="C82" s="63"/>
      <c r="D82" s="69">
        <v>190000</v>
      </c>
      <c r="E82" s="69">
        <f>F82+H82</f>
        <v>109188</v>
      </c>
      <c r="F82" s="73">
        <v>63000</v>
      </c>
      <c r="G82" s="63">
        <v>0</v>
      </c>
      <c r="H82" s="63">
        <v>46188</v>
      </c>
      <c r="I82" s="73"/>
      <c r="J82" s="63"/>
      <c r="K82" s="63">
        <v>10000</v>
      </c>
      <c r="L82" s="69">
        <f>K82</f>
        <v>10000</v>
      </c>
      <c r="M82" s="35"/>
      <c r="N82" s="35"/>
      <c r="O82" s="35"/>
      <c r="P82" s="35"/>
    </row>
    <row r="83" spans="1:16" ht="12.75">
      <c r="A83" s="65">
        <v>425229</v>
      </c>
      <c r="B83" s="69" t="s">
        <v>61</v>
      </c>
      <c r="C83" s="63"/>
      <c r="D83" s="69">
        <v>892000</v>
      </c>
      <c r="E83" s="69">
        <f>F83+G83+H83</f>
        <v>112512.9</v>
      </c>
      <c r="F83" s="73">
        <v>76860.9</v>
      </c>
      <c r="G83" s="63">
        <v>9300</v>
      </c>
      <c r="H83" s="63">
        <v>26352</v>
      </c>
      <c r="I83" s="73"/>
      <c r="J83" s="63"/>
      <c r="K83" s="63">
        <v>10000</v>
      </c>
      <c r="L83" s="69">
        <f>K83</f>
        <v>10000</v>
      </c>
      <c r="M83" s="35"/>
      <c r="N83" s="35"/>
      <c r="O83" s="35"/>
      <c r="P83" s="35"/>
    </row>
    <row r="84" spans="1:16" ht="12.75">
      <c r="A84" s="65" t="s">
        <v>140</v>
      </c>
      <c r="B84" s="69" t="s">
        <v>157</v>
      </c>
      <c r="C84" s="63"/>
      <c r="D84" s="69">
        <v>15000</v>
      </c>
      <c r="E84" s="69">
        <f>H84</f>
        <v>7730</v>
      </c>
      <c r="F84" s="73"/>
      <c r="G84" s="63"/>
      <c r="H84" s="63">
        <v>7730</v>
      </c>
      <c r="I84" s="73">
        <v>40000</v>
      </c>
      <c r="J84" s="63">
        <v>20000</v>
      </c>
      <c r="K84" s="63">
        <v>5000</v>
      </c>
      <c r="L84" s="69">
        <f>I84+J84+K83:K84</f>
        <v>65000</v>
      </c>
      <c r="M84" s="35"/>
      <c r="N84" s="35"/>
      <c r="O84" s="35"/>
      <c r="P84" s="35"/>
    </row>
    <row r="85" spans="1:16" s="61" customFormat="1" ht="12.75">
      <c r="A85" s="66">
        <v>4260</v>
      </c>
      <c r="B85" s="70" t="s">
        <v>17</v>
      </c>
      <c r="C85" s="64"/>
      <c r="D85" s="70">
        <f>D86+D87+D88+D89+D90+D91+D92+D93+D94+D95</f>
        <v>2710000</v>
      </c>
      <c r="E85" s="70">
        <f>E86+E87+E88+E89+E90+E91+E92+E93+E94</f>
        <v>2456188.9</v>
      </c>
      <c r="F85" s="75">
        <f>F87+F93+F94</f>
        <v>338286.64</v>
      </c>
      <c r="G85" s="64">
        <f>G87+G93+G94</f>
        <v>263287.96</v>
      </c>
      <c r="H85" s="64">
        <f>H86+H88+H89+H90+H91+H92+H94</f>
        <v>1854614.2999999998</v>
      </c>
      <c r="I85" s="75">
        <f>I94</f>
        <v>40000</v>
      </c>
      <c r="J85" s="64"/>
      <c r="K85" s="64">
        <f>K86+K88+K91+K92+K94</f>
        <v>74000</v>
      </c>
      <c r="L85" s="70">
        <f>L86+L88+L91+L92+L94</f>
        <v>114000</v>
      </c>
      <c r="M85" s="60"/>
      <c r="N85" s="60"/>
      <c r="O85" s="60"/>
      <c r="P85" s="60"/>
    </row>
    <row r="86" spans="1:16" ht="12.75">
      <c r="A86" s="65">
        <v>426111</v>
      </c>
      <c r="B86" s="69" t="s">
        <v>62</v>
      </c>
      <c r="C86" s="63"/>
      <c r="D86" s="69">
        <v>940000</v>
      </c>
      <c r="E86" s="69">
        <f>H86</f>
        <v>913280.82</v>
      </c>
      <c r="F86" s="73"/>
      <c r="G86" s="63"/>
      <c r="H86" s="63">
        <v>913280.82</v>
      </c>
      <c r="I86" s="73"/>
      <c r="J86" s="63"/>
      <c r="K86" s="63">
        <v>15000</v>
      </c>
      <c r="L86" s="69">
        <f>K86</f>
        <v>15000</v>
      </c>
      <c r="M86" s="35"/>
      <c r="N86" s="35"/>
      <c r="O86" s="35"/>
      <c r="P86" s="35"/>
    </row>
    <row r="87" spans="1:16" ht="12.75">
      <c r="A87" s="65">
        <v>426124</v>
      </c>
      <c r="B87" s="69" t="s">
        <v>63</v>
      </c>
      <c r="C87" s="63"/>
      <c r="D87" s="69">
        <v>125000</v>
      </c>
      <c r="E87" s="69">
        <f>G87</f>
        <v>96564</v>
      </c>
      <c r="F87" s="73">
        <v>0</v>
      </c>
      <c r="G87" s="63">
        <v>96564</v>
      </c>
      <c r="H87" s="63"/>
      <c r="I87" s="73"/>
      <c r="J87" s="63"/>
      <c r="K87" s="63"/>
      <c r="L87" s="69"/>
      <c r="M87" s="35"/>
      <c r="N87" s="35"/>
      <c r="O87" s="35"/>
      <c r="P87" s="35"/>
    </row>
    <row r="88" spans="1:16" ht="12.75">
      <c r="A88" s="65">
        <v>426131</v>
      </c>
      <c r="B88" s="69" t="s">
        <v>64</v>
      </c>
      <c r="C88" s="63"/>
      <c r="D88" s="69">
        <v>15000</v>
      </c>
      <c r="E88" s="69">
        <f>H88</f>
        <v>7640</v>
      </c>
      <c r="F88" s="73"/>
      <c r="G88" s="63"/>
      <c r="H88" s="63">
        <v>7640</v>
      </c>
      <c r="I88" s="73"/>
      <c r="J88" s="63"/>
      <c r="K88" s="63">
        <v>5000</v>
      </c>
      <c r="L88" s="69">
        <f>K88</f>
        <v>5000</v>
      </c>
      <c r="M88" s="35"/>
      <c r="N88" s="35"/>
      <c r="O88" s="35"/>
      <c r="P88" s="35"/>
    </row>
    <row r="89" spans="1:16" ht="12.75">
      <c r="A89" s="65">
        <v>426191</v>
      </c>
      <c r="B89" s="69" t="s">
        <v>65</v>
      </c>
      <c r="C89" s="63"/>
      <c r="D89" s="69">
        <v>20000</v>
      </c>
      <c r="E89" s="69">
        <f>H89</f>
        <v>20000</v>
      </c>
      <c r="F89" s="73"/>
      <c r="G89" s="63"/>
      <c r="H89" s="63">
        <v>20000</v>
      </c>
      <c r="I89" s="73"/>
      <c r="J89" s="63"/>
      <c r="K89" s="63"/>
      <c r="L89" s="69"/>
      <c r="M89" s="35"/>
      <c r="N89" s="35"/>
      <c r="O89" s="35"/>
      <c r="P89" s="35"/>
    </row>
    <row r="90" spans="1:16" ht="12.75">
      <c r="A90" s="65">
        <v>426311</v>
      </c>
      <c r="B90" s="69" t="s">
        <v>66</v>
      </c>
      <c r="C90" s="63"/>
      <c r="D90" s="69">
        <v>364000</v>
      </c>
      <c r="E90" s="69">
        <f>H90</f>
        <v>362958.84</v>
      </c>
      <c r="F90" s="73"/>
      <c r="G90" s="63"/>
      <c r="H90" s="63">
        <v>362958.84</v>
      </c>
      <c r="I90" s="73"/>
      <c r="J90" s="63"/>
      <c r="K90" s="63"/>
      <c r="L90" s="69"/>
      <c r="M90" s="35"/>
      <c r="N90" s="35"/>
      <c r="O90" s="35"/>
      <c r="P90" s="35"/>
    </row>
    <row r="91" spans="1:16" ht="12.75">
      <c r="A91" s="65">
        <v>426411</v>
      </c>
      <c r="B91" s="69" t="s">
        <v>67</v>
      </c>
      <c r="C91" s="63"/>
      <c r="D91" s="69">
        <v>550000</v>
      </c>
      <c r="E91" s="69">
        <f>H91</f>
        <v>480000</v>
      </c>
      <c r="F91" s="73"/>
      <c r="G91" s="63"/>
      <c r="H91" s="63">
        <v>480000</v>
      </c>
      <c r="I91" s="73"/>
      <c r="J91" s="63"/>
      <c r="K91" s="63">
        <v>40000</v>
      </c>
      <c r="L91" s="69">
        <f>K91</f>
        <v>40000</v>
      </c>
      <c r="M91" s="35"/>
      <c r="N91" s="35"/>
      <c r="O91" s="35"/>
      <c r="P91" s="35"/>
    </row>
    <row r="92" spans="1:16" ht="12.75">
      <c r="A92" s="65">
        <v>426491</v>
      </c>
      <c r="B92" s="69" t="s">
        <v>68</v>
      </c>
      <c r="C92" s="63"/>
      <c r="D92" s="69">
        <v>30000</v>
      </c>
      <c r="E92" s="69">
        <f>H92</f>
        <v>14464.64</v>
      </c>
      <c r="F92" s="73"/>
      <c r="G92" s="63"/>
      <c r="H92" s="63">
        <v>14464.64</v>
      </c>
      <c r="I92" s="73"/>
      <c r="J92" s="63"/>
      <c r="K92" s="63">
        <v>10000</v>
      </c>
      <c r="L92" s="69">
        <f>K92</f>
        <v>10000</v>
      </c>
      <c r="M92" s="35"/>
      <c r="N92" s="35"/>
      <c r="O92" s="35"/>
      <c r="P92" s="35"/>
    </row>
    <row r="93" spans="1:16" ht="12.75">
      <c r="A93" s="65">
        <v>426811</v>
      </c>
      <c r="B93" s="69" t="s">
        <v>69</v>
      </c>
      <c r="C93" s="63"/>
      <c r="D93" s="69">
        <v>135000</v>
      </c>
      <c r="E93" s="69">
        <f>F93+G93</f>
        <v>112295.45999999999</v>
      </c>
      <c r="F93" s="73">
        <v>90035.7</v>
      </c>
      <c r="G93" s="63">
        <v>22259.76</v>
      </c>
      <c r="H93" s="63"/>
      <c r="I93" s="73"/>
      <c r="J93" s="63"/>
      <c r="K93" s="63"/>
      <c r="L93" s="69"/>
      <c r="M93" s="35"/>
      <c r="N93" s="35"/>
      <c r="O93" s="35"/>
      <c r="P93" s="35"/>
    </row>
    <row r="94" spans="1:16" ht="12.75">
      <c r="A94" s="65">
        <v>426911</v>
      </c>
      <c r="B94" s="69" t="s">
        <v>70</v>
      </c>
      <c r="C94" s="63"/>
      <c r="D94" s="69">
        <v>531000</v>
      </c>
      <c r="E94" s="69">
        <f>F94+G94+H94</f>
        <v>448985.14</v>
      </c>
      <c r="F94" s="73">
        <v>248250.94</v>
      </c>
      <c r="G94" s="63">
        <v>144464.2</v>
      </c>
      <c r="H94" s="63">
        <v>56270</v>
      </c>
      <c r="I94" s="73">
        <v>40000</v>
      </c>
      <c r="J94" s="63"/>
      <c r="K94" s="63">
        <v>4000</v>
      </c>
      <c r="L94" s="69">
        <f>I94+K94</f>
        <v>44000</v>
      </c>
      <c r="M94" s="35"/>
      <c r="N94" s="35"/>
      <c r="O94" s="35"/>
      <c r="P94" s="35"/>
    </row>
    <row r="95" spans="1:16" ht="12.75">
      <c r="A95" s="65">
        <v>426913</v>
      </c>
      <c r="B95" s="69" t="s">
        <v>92</v>
      </c>
      <c r="C95" s="63"/>
      <c r="D95" s="69">
        <v>0</v>
      </c>
      <c r="E95" s="69"/>
      <c r="F95" s="73"/>
      <c r="G95" s="63"/>
      <c r="H95" s="63"/>
      <c r="I95" s="73"/>
      <c r="J95" s="63"/>
      <c r="K95" s="63"/>
      <c r="L95" s="69"/>
      <c r="M95" s="35"/>
      <c r="N95" s="35"/>
      <c r="O95" s="35"/>
      <c r="P95" s="35"/>
    </row>
    <row r="96" spans="1:16" s="61" customFormat="1" ht="12.75">
      <c r="A96" s="66">
        <v>465100</v>
      </c>
      <c r="B96" s="70" t="s">
        <v>155</v>
      </c>
      <c r="C96" s="64"/>
      <c r="D96" s="70">
        <f aca="true" t="shared" si="2" ref="D96:L96">D97</f>
        <v>3783780</v>
      </c>
      <c r="E96" s="70">
        <f t="shared" si="2"/>
        <v>3001787.1399999997</v>
      </c>
      <c r="F96" s="75">
        <f t="shared" si="2"/>
        <v>682671.62</v>
      </c>
      <c r="G96" s="64">
        <f t="shared" si="2"/>
        <v>579588.88</v>
      </c>
      <c r="H96" s="64">
        <f t="shared" si="2"/>
        <v>1739526.64</v>
      </c>
      <c r="I96" s="75">
        <f t="shared" si="2"/>
        <v>72790</v>
      </c>
      <c r="J96" s="64">
        <f t="shared" si="2"/>
        <v>54570</v>
      </c>
      <c r="K96" s="64">
        <f t="shared" si="2"/>
        <v>136420</v>
      </c>
      <c r="L96" s="70">
        <f t="shared" si="2"/>
        <v>263780</v>
      </c>
      <c r="M96" s="60"/>
      <c r="N96" s="60"/>
      <c r="O96" s="60"/>
      <c r="P96" s="60"/>
    </row>
    <row r="97" spans="1:16" ht="12.75">
      <c r="A97" s="65">
        <v>465112</v>
      </c>
      <c r="B97" s="69" t="s">
        <v>156</v>
      </c>
      <c r="C97" s="63"/>
      <c r="D97" s="69">
        <v>3783780</v>
      </c>
      <c r="E97" s="69">
        <f>F97+G97+H96:H97</f>
        <v>3001787.1399999997</v>
      </c>
      <c r="F97" s="73">
        <v>682671.62</v>
      </c>
      <c r="G97" s="63">
        <v>579588.88</v>
      </c>
      <c r="H97" s="63">
        <v>1739526.64</v>
      </c>
      <c r="I97" s="73">
        <v>72790</v>
      </c>
      <c r="J97" s="63">
        <v>54570</v>
      </c>
      <c r="K97" s="63">
        <v>136420</v>
      </c>
      <c r="L97" s="69">
        <f>I97+J97+K96:K97</f>
        <v>263780</v>
      </c>
      <c r="M97" s="35"/>
      <c r="N97" s="35"/>
      <c r="O97" s="35"/>
      <c r="P97" s="35"/>
    </row>
    <row r="98" spans="1:16" ht="12.75">
      <c r="A98" s="65">
        <v>4810</v>
      </c>
      <c r="B98" s="69" t="s">
        <v>18</v>
      </c>
      <c r="C98" s="63"/>
      <c r="D98" s="69">
        <f>D99</f>
        <v>0</v>
      </c>
      <c r="E98" s="69"/>
      <c r="F98" s="73"/>
      <c r="G98" s="63"/>
      <c r="H98" s="63"/>
      <c r="I98" s="73"/>
      <c r="J98" s="63"/>
      <c r="K98" s="63"/>
      <c r="L98" s="69"/>
      <c r="M98" s="35"/>
      <c r="N98" s="35"/>
      <c r="O98" s="35"/>
      <c r="P98" s="35"/>
    </row>
    <row r="99" spans="1:16" ht="12.75">
      <c r="A99" s="65">
        <v>481911</v>
      </c>
      <c r="B99" s="69" t="s">
        <v>71</v>
      </c>
      <c r="C99" s="63"/>
      <c r="D99" s="69"/>
      <c r="E99" s="69"/>
      <c r="F99" s="73"/>
      <c r="G99" s="63"/>
      <c r="H99" s="63"/>
      <c r="I99" s="73"/>
      <c r="J99" s="63"/>
      <c r="K99" s="63"/>
      <c r="L99" s="69"/>
      <c r="M99" s="35"/>
      <c r="N99" s="35"/>
      <c r="O99" s="35"/>
      <c r="P99" s="35"/>
    </row>
    <row r="100" spans="1:16" s="61" customFormat="1" ht="12.75">
      <c r="A100" s="66">
        <v>4820</v>
      </c>
      <c r="B100" s="70" t="s">
        <v>19</v>
      </c>
      <c r="C100" s="64"/>
      <c r="D100" s="70">
        <f>D101+D102+D103+D104+D106+D107+D108</f>
        <v>63036000</v>
      </c>
      <c r="E100" s="70">
        <f>E101+E102+E103+E104+E106+E107+E108</f>
        <v>58336924.449999996</v>
      </c>
      <c r="F100" s="75">
        <f>F103</f>
        <v>7499296.08</v>
      </c>
      <c r="G100" s="64">
        <f>G103</f>
        <v>938917.12</v>
      </c>
      <c r="H100" s="64">
        <f>H101+H102+H103+H104+H106+H107+H108</f>
        <v>49898711.25</v>
      </c>
      <c r="I100" s="75"/>
      <c r="J100" s="64"/>
      <c r="K100" s="64">
        <f>K106+K107</f>
        <v>10000</v>
      </c>
      <c r="L100" s="70">
        <f>L106+L107</f>
        <v>10000</v>
      </c>
      <c r="M100" s="60"/>
      <c r="N100" s="60"/>
      <c r="O100" s="60"/>
      <c r="P100" s="60"/>
    </row>
    <row r="101" spans="1:16" ht="12.75">
      <c r="A101" s="65">
        <v>482111</v>
      </c>
      <c r="B101" s="69" t="s">
        <v>102</v>
      </c>
      <c r="C101" s="63"/>
      <c r="D101" s="69">
        <v>22394000</v>
      </c>
      <c r="E101" s="69">
        <f>H101</f>
        <v>22228830</v>
      </c>
      <c r="F101" s="73"/>
      <c r="G101" s="63"/>
      <c r="H101" s="63">
        <v>22228830</v>
      </c>
      <c r="I101" s="73"/>
      <c r="J101" s="63"/>
      <c r="K101" s="63"/>
      <c r="L101" s="69"/>
      <c r="M101" s="35"/>
      <c r="N101" s="35"/>
      <c r="O101" s="35"/>
      <c r="P101" s="35"/>
    </row>
    <row r="102" spans="1:16" ht="11.25" customHeight="1">
      <c r="A102" s="65" t="s">
        <v>141</v>
      </c>
      <c r="B102" s="69" t="s">
        <v>142</v>
      </c>
      <c r="C102" s="63"/>
      <c r="D102" s="69">
        <v>25500000</v>
      </c>
      <c r="E102" s="69">
        <f>H101:H102</f>
        <v>25488601.23</v>
      </c>
      <c r="F102" s="73"/>
      <c r="G102" s="63"/>
      <c r="H102" s="63">
        <v>25488601.23</v>
      </c>
      <c r="I102" s="73"/>
      <c r="J102" s="63"/>
      <c r="K102" s="63"/>
      <c r="L102" s="69"/>
      <c r="M102" s="35"/>
      <c r="N102" s="35"/>
      <c r="O102" s="35"/>
      <c r="P102" s="35"/>
    </row>
    <row r="103" spans="1:16" ht="12.75">
      <c r="A103" s="65">
        <v>482122</v>
      </c>
      <c r="B103" s="69" t="s">
        <v>74</v>
      </c>
      <c r="C103" s="63"/>
      <c r="D103" s="69">
        <v>11332000</v>
      </c>
      <c r="E103" s="69">
        <f>F103+G103+H103</f>
        <v>8672305.739999998</v>
      </c>
      <c r="F103" s="73">
        <v>7499296.08</v>
      </c>
      <c r="G103" s="63">
        <v>938917.12</v>
      </c>
      <c r="H103" s="63">
        <v>234092.54</v>
      </c>
      <c r="I103" s="73"/>
      <c r="J103" s="63"/>
      <c r="K103" s="63"/>
      <c r="L103" s="69"/>
      <c r="M103" s="35"/>
      <c r="N103" s="35"/>
      <c r="O103" s="35"/>
      <c r="P103" s="35"/>
    </row>
    <row r="104" spans="1:16" ht="12.75">
      <c r="A104" s="65">
        <v>482131</v>
      </c>
      <c r="B104" s="69" t="s">
        <v>83</v>
      </c>
      <c r="C104" s="63"/>
      <c r="D104" s="69">
        <v>50000</v>
      </c>
      <c r="E104" s="69">
        <f>H104</f>
        <v>40422</v>
      </c>
      <c r="F104" s="73"/>
      <c r="G104" s="63"/>
      <c r="H104" s="63">
        <v>40422</v>
      </c>
      <c r="I104" s="73"/>
      <c r="J104" s="63"/>
      <c r="K104" s="63"/>
      <c r="L104" s="69"/>
      <c r="M104" s="35"/>
      <c r="N104" s="35"/>
      <c r="O104" s="35"/>
      <c r="P104" s="35"/>
    </row>
    <row r="105" spans="1:16" ht="12.75">
      <c r="A105" s="65">
        <v>482191</v>
      </c>
      <c r="B105" s="69" t="s">
        <v>75</v>
      </c>
      <c r="C105" s="63"/>
      <c r="D105" s="69"/>
      <c r="E105" s="69"/>
      <c r="F105" s="73"/>
      <c r="G105" s="63"/>
      <c r="H105" s="63"/>
      <c r="I105" s="73"/>
      <c r="J105" s="63"/>
      <c r="K105" s="63"/>
      <c r="L105" s="69"/>
      <c r="M105" s="35"/>
      <c r="N105" s="35"/>
      <c r="O105" s="35"/>
      <c r="P105" s="35"/>
    </row>
    <row r="106" spans="1:16" ht="12.75">
      <c r="A106" s="65">
        <v>482211</v>
      </c>
      <c r="B106" s="69" t="s">
        <v>76</v>
      </c>
      <c r="C106" s="63"/>
      <c r="D106" s="69">
        <v>85000</v>
      </c>
      <c r="E106" s="69">
        <f>H106</f>
        <v>76200</v>
      </c>
      <c r="F106" s="73"/>
      <c r="G106" s="63"/>
      <c r="H106" s="63">
        <v>76200</v>
      </c>
      <c r="I106" s="73"/>
      <c r="J106" s="63"/>
      <c r="K106" s="63">
        <v>5000</v>
      </c>
      <c r="L106" s="69">
        <f>K105:K106</f>
        <v>5000</v>
      </c>
      <c r="M106" s="35"/>
      <c r="N106" s="35"/>
      <c r="O106" s="35"/>
      <c r="P106" s="35"/>
    </row>
    <row r="107" spans="1:16" ht="12.75">
      <c r="A107" s="65">
        <v>482231</v>
      </c>
      <c r="B107" s="69" t="s">
        <v>77</v>
      </c>
      <c r="C107" s="63"/>
      <c r="D107" s="69">
        <v>325000</v>
      </c>
      <c r="E107" s="69">
        <f>H107</f>
        <v>251919.97</v>
      </c>
      <c r="F107" s="73"/>
      <c r="G107" s="63"/>
      <c r="H107" s="63">
        <v>251919.97</v>
      </c>
      <c r="I107" s="73"/>
      <c r="J107" s="63"/>
      <c r="K107" s="63">
        <v>5000</v>
      </c>
      <c r="L107" s="69">
        <f>K106:K107</f>
        <v>5000</v>
      </c>
      <c r="M107" s="35"/>
      <c r="N107" s="35"/>
      <c r="O107" s="35"/>
      <c r="P107" s="35"/>
    </row>
    <row r="108" spans="1:16" ht="12.75">
      <c r="A108" s="65">
        <v>4822</v>
      </c>
      <c r="B108" s="69" t="s">
        <v>20</v>
      </c>
      <c r="C108" s="63"/>
      <c r="D108" s="69">
        <v>3350000</v>
      </c>
      <c r="E108" s="69">
        <f>H108</f>
        <v>1578645.51</v>
      </c>
      <c r="F108" s="73"/>
      <c r="G108" s="63"/>
      <c r="H108" s="63">
        <v>1578645.51</v>
      </c>
      <c r="I108" s="73"/>
      <c r="J108" s="63"/>
      <c r="K108" s="63"/>
      <c r="L108" s="69"/>
      <c r="M108" s="35"/>
      <c r="N108" s="35"/>
      <c r="O108" s="35"/>
      <c r="P108" s="35"/>
    </row>
    <row r="109" spans="1:16" s="61" customFormat="1" ht="12.75">
      <c r="A109" s="66">
        <v>483111</v>
      </c>
      <c r="B109" s="70" t="s">
        <v>154</v>
      </c>
      <c r="C109" s="64"/>
      <c r="D109" s="70">
        <f>D110</f>
        <v>3000000</v>
      </c>
      <c r="E109" s="70">
        <f>E110</f>
        <v>2750000</v>
      </c>
      <c r="F109" s="75"/>
      <c r="G109" s="64"/>
      <c r="H109" s="64">
        <f>H110</f>
        <v>2750000</v>
      </c>
      <c r="I109" s="75"/>
      <c r="J109" s="64"/>
      <c r="K109" s="64">
        <f>K110</f>
        <v>250000</v>
      </c>
      <c r="L109" s="70">
        <f>L110</f>
        <v>250000</v>
      </c>
      <c r="M109" s="60"/>
      <c r="N109" s="60"/>
      <c r="O109" s="60"/>
      <c r="P109" s="60"/>
    </row>
    <row r="110" spans="1:16" ht="12.75">
      <c r="A110" s="65">
        <v>483111</v>
      </c>
      <c r="B110" s="69" t="s">
        <v>86</v>
      </c>
      <c r="C110" s="63"/>
      <c r="D110" s="69">
        <v>3000000</v>
      </c>
      <c r="E110" s="69">
        <f>H110</f>
        <v>2750000</v>
      </c>
      <c r="F110" s="73"/>
      <c r="G110" s="63"/>
      <c r="H110" s="63">
        <v>2750000</v>
      </c>
      <c r="I110" s="73"/>
      <c r="J110" s="63"/>
      <c r="K110" s="63">
        <v>250000</v>
      </c>
      <c r="L110" s="69">
        <f>K110</f>
        <v>250000</v>
      </c>
      <c r="M110" s="35"/>
      <c r="N110" s="35"/>
      <c r="O110" s="35"/>
      <c r="P110" s="35"/>
    </row>
    <row r="111" spans="1:16" s="61" customFormat="1" ht="12.75">
      <c r="A111" s="66">
        <v>512</v>
      </c>
      <c r="B111" s="70" t="s">
        <v>21</v>
      </c>
      <c r="C111" s="64"/>
      <c r="D111" s="70">
        <f>D112+D113+D114+D116+D117</f>
        <v>1085000</v>
      </c>
      <c r="E111" s="70">
        <f>E112+E113+E114+E116+E117</f>
        <v>889750.8500000001</v>
      </c>
      <c r="F111" s="75">
        <f>F113+F116+F117</f>
        <v>303198</v>
      </c>
      <c r="G111" s="64">
        <f>G112+G116</f>
        <v>90548.05</v>
      </c>
      <c r="H111" s="64">
        <f>H112+H113+H114+H117</f>
        <v>496004.8</v>
      </c>
      <c r="I111" s="75"/>
      <c r="J111" s="64"/>
      <c r="K111" s="64"/>
      <c r="L111" s="70"/>
      <c r="M111" s="60"/>
      <c r="N111" s="60"/>
      <c r="O111" s="60"/>
      <c r="P111" s="60"/>
    </row>
    <row r="112" spans="1:16" ht="12.75">
      <c r="A112" s="65">
        <v>512211</v>
      </c>
      <c r="B112" s="69" t="s">
        <v>103</v>
      </c>
      <c r="C112" s="63"/>
      <c r="D112" s="69">
        <v>162500</v>
      </c>
      <c r="E112" s="69">
        <f>G112</f>
        <v>39162</v>
      </c>
      <c r="F112" s="73"/>
      <c r="G112" s="63">
        <v>39162</v>
      </c>
      <c r="H112" s="63">
        <v>0</v>
      </c>
      <c r="I112" s="73"/>
      <c r="J112" s="63"/>
      <c r="K112" s="63"/>
      <c r="L112" s="69"/>
      <c r="M112" s="35"/>
      <c r="N112" s="35"/>
      <c r="O112" s="35"/>
      <c r="P112" s="35"/>
    </row>
    <row r="113" spans="1:16" ht="12.75">
      <c r="A113" s="65">
        <v>512221</v>
      </c>
      <c r="B113" s="69" t="s">
        <v>89</v>
      </c>
      <c r="C113" s="63"/>
      <c r="D113" s="69">
        <v>449000</v>
      </c>
      <c r="E113" s="69">
        <f>F113+H112:H113</f>
        <v>446148</v>
      </c>
      <c r="F113" s="73">
        <v>157848</v>
      </c>
      <c r="G113" s="63"/>
      <c r="H113" s="63">
        <v>288300</v>
      </c>
      <c r="I113" s="73"/>
      <c r="J113" s="63"/>
      <c r="K113" s="63"/>
      <c r="L113" s="69"/>
      <c r="M113" s="35"/>
      <c r="N113" s="35"/>
      <c r="O113" s="35"/>
      <c r="P113" s="35"/>
    </row>
    <row r="114" spans="1:16" ht="12.75">
      <c r="A114" s="65">
        <v>512222</v>
      </c>
      <c r="B114" s="69" t="s">
        <v>88</v>
      </c>
      <c r="C114" s="63"/>
      <c r="D114" s="69">
        <v>70000</v>
      </c>
      <c r="E114" s="69">
        <f>H114</f>
        <v>68500</v>
      </c>
      <c r="F114" s="73"/>
      <c r="G114" s="63"/>
      <c r="H114" s="63">
        <v>68500</v>
      </c>
      <c r="I114" s="73"/>
      <c r="J114" s="63"/>
      <c r="K114" s="63"/>
      <c r="L114" s="69"/>
      <c r="M114" s="35"/>
      <c r="N114" s="35"/>
      <c r="O114" s="35"/>
      <c r="P114" s="35"/>
    </row>
    <row r="115" spans="1:16" ht="12.75">
      <c r="A115" s="65">
        <v>512232</v>
      </c>
      <c r="B115" s="69" t="s">
        <v>106</v>
      </c>
      <c r="C115" s="63"/>
      <c r="D115" s="69"/>
      <c r="E115" s="69"/>
      <c r="F115" s="73"/>
      <c r="G115" s="63"/>
      <c r="H115" s="63"/>
      <c r="I115" s="73"/>
      <c r="J115" s="63"/>
      <c r="K115" s="63"/>
      <c r="L115" s="69"/>
      <c r="M115" s="35"/>
      <c r="N115" s="35"/>
      <c r="O115" s="35"/>
      <c r="P115" s="35"/>
    </row>
    <row r="116" spans="1:16" ht="12.75">
      <c r="A116" s="65">
        <v>512411</v>
      </c>
      <c r="B116" s="69" t="s">
        <v>91</v>
      </c>
      <c r="C116" s="63"/>
      <c r="D116" s="69">
        <v>115500</v>
      </c>
      <c r="E116" s="69">
        <f>G116</f>
        <v>51386.05</v>
      </c>
      <c r="F116" s="73">
        <v>0</v>
      </c>
      <c r="G116" s="63">
        <v>51386.05</v>
      </c>
      <c r="H116" s="63">
        <v>0</v>
      </c>
      <c r="I116" s="73"/>
      <c r="J116" s="63"/>
      <c r="K116" s="63"/>
      <c r="L116" s="69"/>
      <c r="M116" s="35"/>
      <c r="N116" s="35"/>
      <c r="O116" s="35"/>
      <c r="P116" s="35"/>
    </row>
    <row r="117" spans="1:16" ht="12" customHeight="1">
      <c r="A117" s="65">
        <v>512241</v>
      </c>
      <c r="B117" s="69" t="s">
        <v>153</v>
      </c>
      <c r="C117" s="63"/>
      <c r="D117" s="69">
        <v>288000</v>
      </c>
      <c r="E117" s="69">
        <f>F117+H117</f>
        <v>284554.8</v>
      </c>
      <c r="F117" s="73">
        <v>145350</v>
      </c>
      <c r="G117" s="63"/>
      <c r="H117" s="63">
        <v>139204.8</v>
      </c>
      <c r="I117" s="73"/>
      <c r="J117" s="63"/>
      <c r="K117" s="63"/>
      <c r="L117" s="69"/>
      <c r="M117" s="35"/>
      <c r="N117" s="35"/>
      <c r="O117" s="35"/>
      <c r="P117" s="35"/>
    </row>
    <row r="118" spans="1:16" ht="12.75" hidden="1">
      <c r="A118" s="65"/>
      <c r="B118" s="69"/>
      <c r="C118" s="63"/>
      <c r="D118" s="69"/>
      <c r="E118" s="69"/>
      <c r="F118" s="73"/>
      <c r="G118" s="63"/>
      <c r="H118" s="63"/>
      <c r="I118" s="73"/>
      <c r="J118" s="63"/>
      <c r="K118" s="63"/>
      <c r="L118" s="69"/>
      <c r="M118" s="35"/>
      <c r="N118" s="35"/>
      <c r="O118" s="35"/>
      <c r="P118" s="35"/>
    </row>
    <row r="119" spans="1:16" ht="13.5" thickBot="1">
      <c r="A119" s="67"/>
      <c r="B119" s="71" t="s">
        <v>22</v>
      </c>
      <c r="C119" s="63"/>
      <c r="D119" s="71">
        <f>D111+D109+D100+D96+D85+D71+D68+D51+D47+D31+D28+D25+D18+D15+D11</f>
        <v>142828280</v>
      </c>
      <c r="E119" s="71">
        <f>E111+E109+E100+E96+E85+E71+E68+E51+E47+E31+E28+E25+E18+E15+E11</f>
        <v>124992724.39999998</v>
      </c>
      <c r="F119" s="76">
        <f>F111+F100+F96+F85+F71+F51+F47+F31+F25+F18+F15+F11</f>
        <v>25659224.04</v>
      </c>
      <c r="G119" s="77">
        <f>G111+G100+G96+G85+G71+G68+G51+G31+G25+G18+G15+G11</f>
        <v>14210634.1</v>
      </c>
      <c r="H119" s="77">
        <f>H111+H109+H100+H96+H85+H71+H68+H51+H47+H31+H28+H25+H18+H15+H11</f>
        <v>85122866.25999999</v>
      </c>
      <c r="I119" s="76">
        <f>I96+I85+I71+I51+I31+I25+I15+I11</f>
        <v>1452527</v>
      </c>
      <c r="J119" s="77">
        <f>J96+J71+J51+J31+J25+J15+J11</f>
        <v>820320</v>
      </c>
      <c r="K119" s="77">
        <f>K109+K100+K96+K85+K71+K51+K31+K25+K18+K15+K11</f>
        <v>2849923</v>
      </c>
      <c r="L119" s="71">
        <f>L109+L100+L96+L85+L71+L51+L31+L25+L18+L15+L11</f>
        <v>5122770</v>
      </c>
      <c r="M119" s="35"/>
      <c r="N119" s="35"/>
      <c r="O119" s="35"/>
      <c r="P119" s="35"/>
    </row>
    <row r="120" spans="1:16" ht="0.75" customHeight="1" hidden="1">
      <c r="A120" s="36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1:16" ht="12.75">
      <c r="A121" s="36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1:16" ht="12.75">
      <c r="A122" s="36"/>
      <c r="B122" s="35" t="s">
        <v>147</v>
      </c>
      <c r="C122" s="35"/>
      <c r="D122" s="35"/>
      <c r="E122" s="35"/>
      <c r="F122" s="35" t="s">
        <v>148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7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0.2890625" style="0" customWidth="1"/>
    <col min="2" max="2" width="6.00390625" style="0" customWidth="1"/>
    <col min="3" max="3" width="0.13671875" style="0" hidden="1" customWidth="1"/>
    <col min="4" max="4" width="0.13671875" style="0" customWidth="1"/>
    <col min="5" max="5" width="19.140625" style="0" customWidth="1"/>
    <col min="6" max="6" width="10.57421875" style="0" customWidth="1"/>
    <col min="7" max="7" width="11.8515625" style="0" customWidth="1"/>
    <col min="8" max="9" width="9.140625" style="0" hidden="1" customWidth="1"/>
    <col min="10" max="10" width="11.8515625" style="0" customWidth="1"/>
    <col min="11" max="11" width="14.8515625" style="0" customWidth="1"/>
    <col min="12" max="12" width="13.140625" style="0" customWidth="1"/>
    <col min="13" max="14" width="11.8515625" style="0" customWidth="1"/>
    <col min="15" max="15" width="9.8515625" style="0" bestFit="1" customWidth="1"/>
    <col min="16" max="16" width="13.421875" style="0" bestFit="1" customWidth="1"/>
  </cols>
  <sheetData>
    <row r="1" spans="2:15" ht="12.75">
      <c r="B1" s="19"/>
      <c r="C1" s="19"/>
      <c r="D1" s="19"/>
      <c r="E1" s="20"/>
      <c r="F1" s="31"/>
      <c r="G1" s="24"/>
      <c r="H1" s="20"/>
      <c r="I1" s="20"/>
      <c r="J1" s="25"/>
      <c r="K1" s="25"/>
      <c r="L1" s="2"/>
      <c r="M1" s="2"/>
      <c r="N1" s="2"/>
      <c r="O1" s="16"/>
    </row>
    <row r="2" spans="2:15" ht="0.75" customHeight="1" hidden="1">
      <c r="B2" s="19"/>
      <c r="C2" s="19"/>
      <c r="D2" s="19"/>
      <c r="E2" s="20"/>
      <c r="F2" s="24"/>
      <c r="G2" s="24"/>
      <c r="H2" s="20"/>
      <c r="I2" s="20"/>
      <c r="J2" s="25"/>
      <c r="K2" s="25"/>
      <c r="L2" s="2"/>
      <c r="M2" s="1"/>
      <c r="N2" s="1"/>
      <c r="O2" s="15"/>
    </row>
    <row r="3" spans="2:15" ht="12.75" hidden="1">
      <c r="B3" s="19"/>
      <c r="C3" s="19"/>
      <c r="D3" s="19"/>
      <c r="E3" s="19"/>
      <c r="F3" s="22"/>
      <c r="G3" s="22"/>
      <c r="H3" s="19"/>
      <c r="I3" s="19"/>
      <c r="J3" s="23"/>
      <c r="K3" s="23"/>
      <c r="L3" s="1"/>
      <c r="M3" s="1"/>
      <c r="N3" s="1"/>
      <c r="O3" s="15"/>
    </row>
    <row r="4" spans="2:15" ht="12.75" hidden="1">
      <c r="B4" s="19"/>
      <c r="C4" s="19"/>
      <c r="D4" s="19"/>
      <c r="E4" s="19"/>
      <c r="F4" s="22"/>
      <c r="G4" s="22"/>
      <c r="H4" s="19"/>
      <c r="I4" s="19"/>
      <c r="J4" s="23"/>
      <c r="K4" s="23"/>
      <c r="L4" s="5"/>
      <c r="M4" s="5"/>
      <c r="N4" s="5"/>
      <c r="O4" s="17"/>
    </row>
    <row r="5" spans="2:15" ht="12.75" hidden="1">
      <c r="B5" s="19"/>
      <c r="C5" s="19"/>
      <c r="D5" s="19"/>
      <c r="E5" s="19"/>
      <c r="F5" s="22"/>
      <c r="G5" s="22"/>
      <c r="H5" s="19"/>
      <c r="I5" s="19"/>
      <c r="J5" s="23"/>
      <c r="K5" s="23"/>
      <c r="L5" s="5"/>
      <c r="M5" s="5"/>
      <c r="N5" s="5"/>
      <c r="O5" s="17"/>
    </row>
    <row r="6" spans="2:15" ht="12.75" hidden="1">
      <c r="B6" s="19"/>
      <c r="C6" s="19"/>
      <c r="D6" s="19"/>
      <c r="E6" s="19"/>
      <c r="F6" s="22"/>
      <c r="G6" s="22"/>
      <c r="H6" s="19"/>
      <c r="I6" s="19"/>
      <c r="J6" s="23"/>
      <c r="K6" s="23"/>
      <c r="L6" s="5"/>
      <c r="M6" s="5"/>
      <c r="N6" s="5"/>
      <c r="O6" s="17"/>
    </row>
    <row r="7" spans="2:15" ht="12.75" hidden="1">
      <c r="B7" s="19"/>
      <c r="C7" s="19"/>
      <c r="D7" s="19"/>
      <c r="E7" s="19"/>
      <c r="F7" s="22" t="s">
        <v>23</v>
      </c>
      <c r="G7" s="22"/>
      <c r="H7" s="19"/>
      <c r="I7" s="19"/>
      <c r="J7" s="23"/>
      <c r="K7" s="23"/>
      <c r="L7" s="5"/>
      <c r="M7" s="5"/>
      <c r="N7" s="5"/>
      <c r="O7" s="17"/>
    </row>
    <row r="8" spans="2:15" ht="12.75">
      <c r="B8" s="19"/>
      <c r="C8" s="19"/>
      <c r="D8" s="19"/>
      <c r="E8" s="3" t="s">
        <v>116</v>
      </c>
      <c r="F8" s="22"/>
      <c r="G8" s="22"/>
      <c r="H8" s="19"/>
      <c r="I8" s="19"/>
      <c r="J8" s="23"/>
      <c r="K8" s="23"/>
      <c r="L8" s="5"/>
      <c r="M8" s="5"/>
      <c r="N8" s="5"/>
      <c r="O8" s="17"/>
    </row>
    <row r="9" spans="2:15" ht="12.75">
      <c r="B9" s="19"/>
      <c r="C9" s="19"/>
      <c r="D9" s="19"/>
      <c r="E9" s="3"/>
      <c r="F9" s="22"/>
      <c r="G9" s="22"/>
      <c r="H9" s="19"/>
      <c r="I9" s="19"/>
      <c r="J9" s="23"/>
      <c r="K9" s="23"/>
      <c r="L9" s="5"/>
      <c r="M9" s="5"/>
      <c r="N9" s="5"/>
      <c r="O9" s="17"/>
    </row>
    <row r="10" spans="2:15" ht="12.75">
      <c r="B10" s="19"/>
      <c r="C10" s="19"/>
      <c r="D10" s="19"/>
      <c r="E10" s="3" t="s">
        <v>117</v>
      </c>
      <c r="F10" s="22"/>
      <c r="G10" s="22"/>
      <c r="H10" s="19"/>
      <c r="I10" s="19"/>
      <c r="J10" s="23"/>
      <c r="K10" s="23"/>
      <c r="L10" s="5"/>
      <c r="M10" s="5"/>
      <c r="N10" s="5"/>
      <c r="O10" s="17"/>
    </row>
    <row r="11" spans="2:15" ht="12.75">
      <c r="B11" s="19"/>
      <c r="C11" s="19"/>
      <c r="D11" s="19"/>
      <c r="E11" s="3"/>
      <c r="F11" s="22"/>
      <c r="G11" s="22"/>
      <c r="H11" s="19"/>
      <c r="I11" s="19"/>
      <c r="J11" s="23"/>
      <c r="K11" s="23"/>
      <c r="L11" s="5"/>
      <c r="M11" s="5"/>
      <c r="N11" s="5"/>
      <c r="O11" s="17"/>
    </row>
    <row r="12" spans="2:15" ht="0" customHeight="1" hidden="1">
      <c r="B12" s="19"/>
      <c r="C12" s="19"/>
      <c r="D12" s="19"/>
      <c r="E12" s="26"/>
      <c r="F12" s="27"/>
      <c r="G12" s="27"/>
      <c r="H12" s="19"/>
      <c r="I12" s="19"/>
      <c r="J12" s="28"/>
      <c r="K12" s="28"/>
      <c r="L12" s="7"/>
      <c r="M12" s="7"/>
      <c r="N12" s="7"/>
      <c r="O12" s="17"/>
    </row>
    <row r="13" spans="2:15" ht="12.75">
      <c r="B13" s="19" t="s">
        <v>0</v>
      </c>
      <c r="C13" s="19"/>
      <c r="D13" s="19"/>
      <c r="E13" s="19" t="s">
        <v>30</v>
      </c>
      <c r="F13" s="22" t="s">
        <v>1</v>
      </c>
      <c r="G13" s="22" t="s">
        <v>93</v>
      </c>
      <c r="H13" s="19"/>
      <c r="I13" s="19"/>
      <c r="J13" s="23" t="s">
        <v>31</v>
      </c>
      <c r="K13" s="8" t="s">
        <v>113</v>
      </c>
      <c r="L13" s="7" t="s">
        <v>114</v>
      </c>
      <c r="M13" s="7" t="s">
        <v>115</v>
      </c>
      <c r="N13" s="5"/>
      <c r="O13" s="17"/>
    </row>
    <row r="14" spans="2:15" ht="0.75" customHeight="1">
      <c r="B14" s="19"/>
      <c r="C14" s="19"/>
      <c r="D14" s="19"/>
      <c r="E14" s="19"/>
      <c r="F14" s="22"/>
      <c r="G14" s="22"/>
      <c r="H14" s="19"/>
      <c r="I14" s="19"/>
      <c r="J14" s="23"/>
      <c r="K14" s="23"/>
      <c r="L14" s="5"/>
      <c r="M14" s="5"/>
      <c r="N14" s="5"/>
      <c r="O14" s="17"/>
    </row>
    <row r="15" spans="2:16" ht="12.75">
      <c r="B15" s="20">
        <v>4110</v>
      </c>
      <c r="C15" s="19"/>
      <c r="D15" s="19"/>
      <c r="E15" s="20" t="s">
        <v>2</v>
      </c>
      <c r="F15" s="22"/>
      <c r="G15" s="24">
        <f>G16+G17</f>
        <v>34832540</v>
      </c>
      <c r="H15" s="19"/>
      <c r="I15" s="19"/>
      <c r="J15" s="25">
        <f>J16+J17</f>
        <v>34832540</v>
      </c>
      <c r="K15" s="18">
        <f>K16</f>
        <v>6902000</v>
      </c>
      <c r="L15" s="9">
        <f>L16</f>
        <v>5093100</v>
      </c>
      <c r="M15" s="9">
        <f>M16+M17</f>
        <v>22837440</v>
      </c>
      <c r="N15" s="9"/>
      <c r="O15" s="17"/>
      <c r="P15" s="1"/>
    </row>
    <row r="16" spans="2:15" ht="12.75">
      <c r="B16" s="19">
        <v>411111</v>
      </c>
      <c r="C16" s="20"/>
      <c r="D16" s="20"/>
      <c r="E16" s="19" t="s">
        <v>3</v>
      </c>
      <c r="F16" s="22"/>
      <c r="G16" s="22">
        <v>32012540</v>
      </c>
      <c r="H16" s="19"/>
      <c r="I16" s="19"/>
      <c r="J16" s="23">
        <f>G16</f>
        <v>32012540</v>
      </c>
      <c r="K16" s="6">
        <v>6902000</v>
      </c>
      <c r="L16" s="5">
        <v>5093100</v>
      </c>
      <c r="M16" s="5">
        <f>J16-K16-L16</f>
        <v>20017440</v>
      </c>
      <c r="N16" s="5"/>
      <c r="O16" s="17"/>
    </row>
    <row r="17" spans="2:15" ht="12.75">
      <c r="B17" s="19">
        <v>411141</v>
      </c>
      <c r="C17" s="20"/>
      <c r="D17" s="20"/>
      <c r="E17" s="3" t="s">
        <v>110</v>
      </c>
      <c r="F17" s="22"/>
      <c r="G17" s="22">
        <v>2820000</v>
      </c>
      <c r="H17" s="19"/>
      <c r="I17" s="19"/>
      <c r="J17" s="23">
        <f>G17</f>
        <v>2820000</v>
      </c>
      <c r="K17" s="23"/>
      <c r="L17" s="5"/>
      <c r="M17" s="5">
        <f>J17</f>
        <v>2820000</v>
      </c>
      <c r="N17" s="5"/>
      <c r="O17" s="17"/>
    </row>
    <row r="18" spans="2:15" ht="12.75">
      <c r="B18" s="20">
        <v>4120</v>
      </c>
      <c r="C18" s="19"/>
      <c r="D18" s="19"/>
      <c r="E18" s="20" t="s">
        <v>4</v>
      </c>
      <c r="F18" s="22"/>
      <c r="G18" s="24">
        <f>G19</f>
        <v>6235300</v>
      </c>
      <c r="H18" s="19"/>
      <c r="I18" s="19"/>
      <c r="J18" s="25">
        <f>J19</f>
        <v>6235300</v>
      </c>
      <c r="K18" s="18">
        <f>K19</f>
        <v>1234800</v>
      </c>
      <c r="L18" s="9">
        <f>L19</f>
        <v>911700</v>
      </c>
      <c r="M18" s="9">
        <f>J18-K18-L18</f>
        <v>4088800</v>
      </c>
      <c r="N18" s="9"/>
      <c r="O18" s="17"/>
    </row>
    <row r="19" spans="2:15" ht="12.75">
      <c r="B19" s="19">
        <v>4121</v>
      </c>
      <c r="C19" s="20"/>
      <c r="D19" s="20"/>
      <c r="E19" s="19" t="s">
        <v>4</v>
      </c>
      <c r="F19" s="22"/>
      <c r="G19" s="22">
        <v>6235300</v>
      </c>
      <c r="H19" s="19"/>
      <c r="I19" s="19"/>
      <c r="J19" s="23">
        <f aca="true" t="shared" si="0" ref="J19:J24">G19</f>
        <v>6235300</v>
      </c>
      <c r="K19" s="23">
        <v>1234800</v>
      </c>
      <c r="L19" s="5">
        <v>911700</v>
      </c>
      <c r="M19" s="5">
        <f>J19-K19-L19</f>
        <v>4088800</v>
      </c>
      <c r="N19" s="5"/>
      <c r="O19" s="17"/>
    </row>
    <row r="20" spans="2:15" ht="12.75">
      <c r="B20" s="20">
        <v>4140</v>
      </c>
      <c r="C20" s="19"/>
      <c r="D20" s="19"/>
      <c r="E20" s="20" t="s">
        <v>5</v>
      </c>
      <c r="F20" s="22"/>
      <c r="G20" s="24">
        <f>G21+G22+G23+G24</f>
        <v>600000</v>
      </c>
      <c r="H20" s="19"/>
      <c r="I20" s="19"/>
      <c r="J20" s="25">
        <f t="shared" si="0"/>
        <v>600000</v>
      </c>
      <c r="K20" s="23"/>
      <c r="L20" s="9"/>
      <c r="M20" s="9">
        <f>M21+M22+M23+M24</f>
        <v>600000</v>
      </c>
      <c r="N20" s="9"/>
      <c r="O20" s="17"/>
    </row>
    <row r="21" spans="2:15" ht="12.75">
      <c r="B21" s="19">
        <v>414311</v>
      </c>
      <c r="C21" s="20"/>
      <c r="D21" s="20"/>
      <c r="E21" s="19" t="s">
        <v>33</v>
      </c>
      <c r="F21" s="22"/>
      <c r="G21" s="22"/>
      <c r="H21" s="19"/>
      <c r="I21" s="19"/>
      <c r="J21" s="23">
        <f t="shared" si="0"/>
        <v>0</v>
      </c>
      <c r="K21" s="23"/>
      <c r="L21" s="5"/>
      <c r="M21" s="5"/>
      <c r="N21" s="5"/>
      <c r="O21" s="17"/>
    </row>
    <row r="22" spans="2:15" ht="12.75">
      <c r="B22" s="19">
        <v>414314</v>
      </c>
      <c r="C22" s="19"/>
      <c r="D22" s="19"/>
      <c r="E22" s="19" t="s">
        <v>34</v>
      </c>
      <c r="F22" s="22"/>
      <c r="G22" s="22">
        <v>250000</v>
      </c>
      <c r="H22" s="19"/>
      <c r="I22" s="19"/>
      <c r="J22" s="23">
        <f t="shared" si="0"/>
        <v>250000</v>
      </c>
      <c r="K22" s="23"/>
      <c r="L22" s="5"/>
      <c r="M22" s="5">
        <v>250000</v>
      </c>
      <c r="N22" s="5"/>
      <c r="O22" s="17"/>
    </row>
    <row r="23" spans="2:15" ht="12.75">
      <c r="B23" s="19">
        <v>414411</v>
      </c>
      <c r="C23" s="19"/>
      <c r="D23" s="19"/>
      <c r="E23" s="3" t="s">
        <v>100</v>
      </c>
      <c r="F23" s="22"/>
      <c r="G23" s="22">
        <v>200000</v>
      </c>
      <c r="H23" s="19"/>
      <c r="I23" s="19"/>
      <c r="J23" s="23">
        <f t="shared" si="0"/>
        <v>200000</v>
      </c>
      <c r="K23" s="23"/>
      <c r="L23" s="5"/>
      <c r="M23" s="5">
        <v>200000</v>
      </c>
      <c r="N23" s="5"/>
      <c r="O23" s="17"/>
    </row>
    <row r="24" spans="2:15" ht="12.75">
      <c r="B24" s="19">
        <v>414419</v>
      </c>
      <c r="C24" s="19"/>
      <c r="D24" s="19"/>
      <c r="E24" s="3" t="s">
        <v>112</v>
      </c>
      <c r="F24" s="22"/>
      <c r="G24" s="22">
        <v>150000</v>
      </c>
      <c r="H24" s="19"/>
      <c r="I24" s="19"/>
      <c r="J24" s="23">
        <f t="shared" si="0"/>
        <v>150000</v>
      </c>
      <c r="K24" s="23"/>
      <c r="L24" s="5"/>
      <c r="M24" s="5">
        <v>150000</v>
      </c>
      <c r="N24" s="5"/>
      <c r="O24" s="17"/>
    </row>
    <row r="25" spans="2:15" ht="12.75">
      <c r="B25" s="20">
        <v>4150</v>
      </c>
      <c r="C25" s="19"/>
      <c r="D25" s="19"/>
      <c r="E25" s="20" t="s">
        <v>6</v>
      </c>
      <c r="F25" s="22"/>
      <c r="G25" s="29">
        <f>G26+G27</f>
        <v>1340000</v>
      </c>
      <c r="H25" s="19"/>
      <c r="I25" s="19"/>
      <c r="J25" s="25">
        <f>J26</f>
        <v>1340000</v>
      </c>
      <c r="K25" s="18">
        <f>K26</f>
        <v>314400</v>
      </c>
      <c r="L25" s="9">
        <f>L26</f>
        <v>235800</v>
      </c>
      <c r="M25" s="9">
        <f>J25-K25-L25</f>
        <v>789800</v>
      </c>
      <c r="N25" s="9"/>
      <c r="O25" s="17"/>
    </row>
    <row r="26" spans="2:15" ht="12.75">
      <c r="B26" s="19">
        <v>415112</v>
      </c>
      <c r="C26" s="20"/>
      <c r="D26" s="20"/>
      <c r="E26" s="19" t="s">
        <v>35</v>
      </c>
      <c r="F26" s="22"/>
      <c r="G26" s="22">
        <v>1340000</v>
      </c>
      <c r="H26" s="19"/>
      <c r="I26" s="19"/>
      <c r="J26" s="23">
        <f>G26</f>
        <v>1340000</v>
      </c>
      <c r="K26" s="23">
        <v>314400</v>
      </c>
      <c r="L26" s="5">
        <v>235800</v>
      </c>
      <c r="M26" s="5">
        <f>J26-K26-L26</f>
        <v>789800</v>
      </c>
      <c r="N26" s="5"/>
      <c r="O26" s="17"/>
    </row>
    <row r="27" spans="2:15" ht="12.75">
      <c r="B27" s="19">
        <v>415119</v>
      </c>
      <c r="C27" s="20"/>
      <c r="D27" s="20"/>
      <c r="E27" s="19" t="s">
        <v>36</v>
      </c>
      <c r="F27" s="22"/>
      <c r="G27" s="22"/>
      <c r="H27" s="19"/>
      <c r="I27" s="19"/>
      <c r="J27" s="23">
        <f>G27</f>
        <v>0</v>
      </c>
      <c r="K27" s="23"/>
      <c r="L27" s="5"/>
      <c r="M27" s="5"/>
      <c r="N27" s="5"/>
      <c r="O27" s="17"/>
    </row>
    <row r="28" spans="1:15" ht="12" customHeight="1">
      <c r="A28">
        <v>1</v>
      </c>
      <c r="B28" s="20">
        <v>4160</v>
      </c>
      <c r="C28" s="19"/>
      <c r="D28" s="19"/>
      <c r="E28" s="20" t="s">
        <v>7</v>
      </c>
      <c r="F28" s="22"/>
      <c r="G28" s="24">
        <f>G31+G32</f>
        <v>130000</v>
      </c>
      <c r="H28" s="19"/>
      <c r="I28" s="19"/>
      <c r="J28" s="25">
        <f>J31+J32</f>
        <v>130000</v>
      </c>
      <c r="K28" s="18">
        <f>K31</f>
        <v>45000</v>
      </c>
      <c r="L28" s="9"/>
      <c r="M28" s="9">
        <f>M31+M32</f>
        <v>85000</v>
      </c>
      <c r="N28" s="9"/>
      <c r="O28" s="17"/>
    </row>
    <row r="29" spans="2:15" ht="12.75" hidden="1">
      <c r="B29" s="19"/>
      <c r="C29" s="19"/>
      <c r="D29" s="19"/>
      <c r="E29" s="20"/>
      <c r="F29" s="22"/>
      <c r="G29" s="24"/>
      <c r="H29" s="19"/>
      <c r="I29" s="19"/>
      <c r="J29" s="25"/>
      <c r="K29" s="23"/>
      <c r="L29" s="9"/>
      <c r="M29" s="9"/>
      <c r="N29" s="9"/>
      <c r="O29" s="17"/>
    </row>
    <row r="30" spans="2:15" ht="12.75" hidden="1">
      <c r="B30" s="19"/>
      <c r="C30" s="19"/>
      <c r="D30" s="19"/>
      <c r="E30" s="20"/>
      <c r="F30" s="22"/>
      <c r="G30" s="24"/>
      <c r="H30" s="19"/>
      <c r="I30" s="19"/>
      <c r="J30" s="25"/>
      <c r="K30" s="23"/>
      <c r="L30" s="9"/>
      <c r="M30" s="9"/>
      <c r="N30" s="9"/>
      <c r="O30" s="17"/>
    </row>
    <row r="31" spans="1:13" ht="12.75">
      <c r="A31" s="4"/>
      <c r="B31" s="19">
        <v>416111</v>
      </c>
      <c r="C31" s="19" t="s">
        <v>7</v>
      </c>
      <c r="D31" s="24"/>
      <c r="E31" s="19" t="s">
        <v>37</v>
      </c>
      <c r="F31" s="22"/>
      <c r="G31" s="30">
        <v>45000</v>
      </c>
      <c r="H31" s="23" t="e">
        <f>#REF!</f>
        <v>#REF!</v>
      </c>
      <c r="I31" s="23"/>
      <c r="J31" s="22">
        <f>G31</f>
        <v>45000</v>
      </c>
      <c r="K31" s="22">
        <v>45000</v>
      </c>
      <c r="L31" s="5"/>
      <c r="M31" s="17"/>
    </row>
    <row r="32" spans="1:13" ht="12.75">
      <c r="A32" s="4"/>
      <c r="B32" s="19">
        <v>416121</v>
      </c>
      <c r="C32" s="19"/>
      <c r="D32" s="24"/>
      <c r="E32" s="19" t="s">
        <v>78</v>
      </c>
      <c r="F32" s="22"/>
      <c r="G32" s="30">
        <v>85000</v>
      </c>
      <c r="H32" s="23"/>
      <c r="I32" s="23"/>
      <c r="J32" s="22">
        <f>G32</f>
        <v>85000</v>
      </c>
      <c r="K32" s="22"/>
      <c r="L32" s="5"/>
      <c r="M32" s="17">
        <v>85000</v>
      </c>
    </row>
    <row r="33" spans="2:16" ht="12.75">
      <c r="B33" s="20">
        <v>4210</v>
      </c>
      <c r="C33" s="19"/>
      <c r="D33" s="19"/>
      <c r="E33" s="20" t="s">
        <v>8</v>
      </c>
      <c r="F33" s="24"/>
      <c r="G33" s="24">
        <f>G35+G38+G57+G59+G61+G63+G64+G65+G66+G67+G68+G70+G71</f>
        <v>8618000</v>
      </c>
      <c r="H33" s="19"/>
      <c r="I33" s="19"/>
      <c r="J33" s="25">
        <f>G33</f>
        <v>8618000</v>
      </c>
      <c r="K33" s="10">
        <f>K38+K57+K59+K61+K70</f>
        <v>4771000</v>
      </c>
      <c r="L33" s="9">
        <f>L38+L61</f>
        <v>1530000</v>
      </c>
      <c r="M33" s="9">
        <f>J33-K33-L33</f>
        <v>2317000</v>
      </c>
      <c r="N33" s="9"/>
      <c r="O33" s="17"/>
      <c r="P33" s="1"/>
    </row>
    <row r="34" spans="2:16" ht="12.75">
      <c r="B34" s="19">
        <v>421111</v>
      </c>
      <c r="C34" s="19"/>
      <c r="D34" s="19"/>
      <c r="E34" s="19" t="s">
        <v>79</v>
      </c>
      <c r="F34" s="24"/>
      <c r="G34" s="22"/>
      <c r="H34" s="19"/>
      <c r="I34" s="19"/>
      <c r="J34" s="23"/>
      <c r="K34" s="25"/>
      <c r="L34" s="9"/>
      <c r="M34" s="9"/>
      <c r="N34" s="9"/>
      <c r="O34" s="17"/>
      <c r="P34" s="33"/>
    </row>
    <row r="35" spans="2:15" ht="12.75">
      <c r="B35" s="19">
        <v>421111</v>
      </c>
      <c r="C35" s="20"/>
      <c r="D35" s="20"/>
      <c r="E35" s="19" t="s">
        <v>24</v>
      </c>
      <c r="F35" s="22"/>
      <c r="G35" s="22">
        <v>300000</v>
      </c>
      <c r="H35" s="19"/>
      <c r="I35" s="19"/>
      <c r="J35" s="23">
        <f>G35</f>
        <v>300000</v>
      </c>
      <c r="K35" s="23"/>
      <c r="L35" s="5"/>
      <c r="M35" s="5">
        <v>300000</v>
      </c>
      <c r="N35" s="5"/>
      <c r="O35" s="17"/>
    </row>
    <row r="36" spans="2:15" ht="12.75" hidden="1">
      <c r="B36" s="20"/>
      <c r="C36" s="20"/>
      <c r="D36" s="20"/>
      <c r="E36" s="19" t="s">
        <v>9</v>
      </c>
      <c r="F36" s="22"/>
      <c r="G36" s="22"/>
      <c r="H36" s="19"/>
      <c r="I36" s="19"/>
      <c r="J36" s="23"/>
      <c r="K36" s="23"/>
      <c r="L36" s="5"/>
      <c r="M36" s="5"/>
      <c r="N36" s="5"/>
      <c r="O36" s="17"/>
    </row>
    <row r="37" spans="2:14" ht="0.75" customHeight="1" hidden="1">
      <c r="B37" s="19">
        <v>4211</v>
      </c>
      <c r="C37" s="19"/>
      <c r="D37" s="19"/>
      <c r="E37" s="19" t="s">
        <v>25</v>
      </c>
      <c r="F37" s="22"/>
      <c r="G37" s="22"/>
      <c r="H37" s="19"/>
      <c r="I37" s="19"/>
      <c r="J37" s="23"/>
      <c r="K37" s="23"/>
      <c r="L37" s="5"/>
      <c r="M37" s="5"/>
      <c r="N37" s="17"/>
    </row>
    <row r="38" spans="2:15" ht="13.5" customHeight="1">
      <c r="B38" s="19">
        <v>421211</v>
      </c>
      <c r="C38" s="19"/>
      <c r="D38" s="19"/>
      <c r="E38" s="19" t="s">
        <v>10</v>
      </c>
      <c r="F38" s="22"/>
      <c r="G38" s="22">
        <v>940000</v>
      </c>
      <c r="H38" s="19"/>
      <c r="I38" s="19"/>
      <c r="J38" s="23">
        <f>G38</f>
        <v>940000</v>
      </c>
      <c r="K38" s="23">
        <v>506000</v>
      </c>
      <c r="L38" s="5">
        <v>130000</v>
      </c>
      <c r="M38" s="5">
        <f>J38-K38-L38</f>
        <v>304000</v>
      </c>
      <c r="N38" s="5"/>
      <c r="O38" s="17"/>
    </row>
    <row r="39" spans="2:15" ht="0.75" customHeight="1" hidden="1">
      <c r="B39" s="19">
        <v>4211</v>
      </c>
      <c r="C39" s="19"/>
      <c r="D39" s="19"/>
      <c r="E39" s="19" t="s">
        <v>10</v>
      </c>
      <c r="F39" s="22"/>
      <c r="G39" s="22"/>
      <c r="H39" s="19"/>
      <c r="I39" s="19"/>
      <c r="J39" s="23"/>
      <c r="K39" s="23"/>
      <c r="L39" s="5"/>
      <c r="M39" s="5"/>
      <c r="N39" s="5"/>
      <c r="O39" s="17"/>
    </row>
    <row r="40" spans="2:15" ht="0.75" customHeight="1" hidden="1">
      <c r="B40" s="19"/>
      <c r="C40" s="19"/>
      <c r="D40" s="19"/>
      <c r="E40" s="19"/>
      <c r="F40" s="22"/>
      <c r="G40" s="22"/>
      <c r="H40" s="19"/>
      <c r="I40" s="19"/>
      <c r="J40" s="23"/>
      <c r="K40" s="23"/>
      <c r="L40" s="5"/>
      <c r="M40" s="5"/>
      <c r="N40" s="5"/>
      <c r="O40" s="17"/>
    </row>
    <row r="41" spans="2:15" ht="0.75" customHeight="1" hidden="1">
      <c r="B41" s="19"/>
      <c r="C41" s="19"/>
      <c r="D41" s="19"/>
      <c r="E41" s="19"/>
      <c r="F41" s="22"/>
      <c r="G41" s="22"/>
      <c r="H41" s="19"/>
      <c r="I41" s="19"/>
      <c r="J41" s="23"/>
      <c r="K41" s="23"/>
      <c r="L41" s="5"/>
      <c r="M41" s="5"/>
      <c r="N41" s="5"/>
      <c r="O41" s="17"/>
    </row>
    <row r="42" spans="2:15" ht="0.75" customHeight="1" hidden="1">
      <c r="B42" s="19"/>
      <c r="C42" s="19"/>
      <c r="D42" s="19"/>
      <c r="E42" s="19"/>
      <c r="F42" s="22"/>
      <c r="G42" s="22"/>
      <c r="H42" s="19"/>
      <c r="I42" s="19"/>
      <c r="J42" s="23"/>
      <c r="K42" s="23"/>
      <c r="L42" s="5"/>
      <c r="M42" s="5"/>
      <c r="N42" s="5"/>
      <c r="O42" s="17"/>
    </row>
    <row r="43" spans="2:15" ht="0.75" customHeight="1" hidden="1">
      <c r="B43" s="19"/>
      <c r="C43" s="19"/>
      <c r="D43" s="19"/>
      <c r="E43" s="19"/>
      <c r="F43" s="22"/>
      <c r="G43" s="22"/>
      <c r="H43" s="19"/>
      <c r="I43" s="19"/>
      <c r="J43" s="23"/>
      <c r="K43" s="23"/>
      <c r="L43" s="5"/>
      <c r="M43" s="5"/>
      <c r="N43" s="5"/>
      <c r="O43" s="17"/>
    </row>
    <row r="44" spans="2:15" ht="0.75" customHeight="1" hidden="1">
      <c r="B44" s="19"/>
      <c r="C44" s="19"/>
      <c r="D44" s="19"/>
      <c r="E44" s="19"/>
      <c r="F44" s="22"/>
      <c r="G44" s="22"/>
      <c r="H44" s="19"/>
      <c r="I44" s="19"/>
      <c r="J44" s="23"/>
      <c r="K44" s="23"/>
      <c r="L44" s="5"/>
      <c r="M44" s="5"/>
      <c r="N44" s="5"/>
      <c r="O44" s="17"/>
    </row>
    <row r="45" spans="2:15" ht="0.75" customHeight="1" hidden="1">
      <c r="B45" s="19"/>
      <c r="C45" s="19"/>
      <c r="D45" s="19"/>
      <c r="E45" s="19"/>
      <c r="F45" s="22"/>
      <c r="G45" s="22"/>
      <c r="H45" s="19"/>
      <c r="I45" s="19"/>
      <c r="J45" s="23"/>
      <c r="K45" s="23"/>
      <c r="L45" s="5"/>
      <c r="M45" s="5"/>
      <c r="N45" s="5"/>
      <c r="O45" s="17"/>
    </row>
    <row r="46" spans="2:15" ht="0.75" customHeight="1" hidden="1">
      <c r="B46" s="19"/>
      <c r="C46" s="19"/>
      <c r="D46" s="19"/>
      <c r="E46" s="19"/>
      <c r="F46" s="22"/>
      <c r="G46" s="22"/>
      <c r="H46" s="19"/>
      <c r="I46" s="19"/>
      <c r="J46" s="23"/>
      <c r="K46" s="23"/>
      <c r="L46" s="5"/>
      <c r="M46" s="5"/>
      <c r="N46" s="5"/>
      <c r="O46" s="17"/>
    </row>
    <row r="47" spans="2:15" ht="0.75" customHeight="1" hidden="1">
      <c r="B47" s="19"/>
      <c r="C47" s="19"/>
      <c r="D47" s="19"/>
      <c r="E47" s="19"/>
      <c r="F47" s="22"/>
      <c r="G47" s="22"/>
      <c r="H47" s="19"/>
      <c r="I47" s="19"/>
      <c r="J47" s="23"/>
      <c r="K47" s="23"/>
      <c r="L47" s="5"/>
      <c r="M47" s="5"/>
      <c r="N47" s="5"/>
      <c r="O47" s="17"/>
    </row>
    <row r="48" spans="2:15" ht="0.75" customHeight="1" hidden="1">
      <c r="B48" s="19"/>
      <c r="C48" s="19"/>
      <c r="D48" s="19"/>
      <c r="E48" s="19"/>
      <c r="F48" s="22"/>
      <c r="G48" s="22"/>
      <c r="H48" s="19"/>
      <c r="I48" s="19"/>
      <c r="J48" s="23"/>
      <c r="K48" s="23"/>
      <c r="L48" s="5"/>
      <c r="M48" s="5"/>
      <c r="N48" s="5"/>
      <c r="O48" s="17"/>
    </row>
    <row r="49" spans="2:15" ht="0.75" customHeight="1" hidden="1">
      <c r="B49" s="19"/>
      <c r="C49" s="19"/>
      <c r="D49" s="19"/>
      <c r="E49" s="19"/>
      <c r="F49" s="22"/>
      <c r="G49" s="22"/>
      <c r="H49" s="19"/>
      <c r="I49" s="19"/>
      <c r="J49" s="23"/>
      <c r="K49" s="23"/>
      <c r="L49" s="5"/>
      <c r="M49" s="5"/>
      <c r="N49" s="5"/>
      <c r="O49" s="17"/>
    </row>
    <row r="50" spans="2:15" ht="0.75" customHeight="1" hidden="1">
      <c r="B50" s="19"/>
      <c r="C50" s="19"/>
      <c r="D50" s="19"/>
      <c r="E50" s="19"/>
      <c r="F50" s="22"/>
      <c r="G50" s="22"/>
      <c r="H50" s="19"/>
      <c r="I50" s="19"/>
      <c r="J50" s="23"/>
      <c r="K50" s="23"/>
      <c r="L50" s="5"/>
      <c r="M50" s="5"/>
      <c r="N50" s="5"/>
      <c r="O50" s="17"/>
    </row>
    <row r="51" spans="2:15" ht="0.75" customHeight="1" hidden="1">
      <c r="B51" s="19"/>
      <c r="C51" s="19"/>
      <c r="D51" s="19"/>
      <c r="E51" s="19"/>
      <c r="F51" s="22"/>
      <c r="G51" s="22"/>
      <c r="H51" s="19"/>
      <c r="I51" s="19"/>
      <c r="J51" s="23"/>
      <c r="K51" s="23"/>
      <c r="L51" s="5"/>
      <c r="M51" s="5"/>
      <c r="N51" s="5"/>
      <c r="O51" s="17"/>
    </row>
    <row r="52" spans="2:15" ht="0.75" customHeight="1" hidden="1">
      <c r="B52" s="19"/>
      <c r="C52" s="19"/>
      <c r="D52" s="19"/>
      <c r="E52" s="19"/>
      <c r="F52" s="22"/>
      <c r="G52" s="22"/>
      <c r="H52" s="19"/>
      <c r="I52" s="19"/>
      <c r="J52" s="23"/>
      <c r="K52" s="23"/>
      <c r="L52" s="5"/>
      <c r="M52" s="5"/>
      <c r="N52" s="5"/>
      <c r="O52" s="17"/>
    </row>
    <row r="53" spans="2:15" ht="0.75" customHeight="1" hidden="1">
      <c r="B53" s="19"/>
      <c r="C53" s="19"/>
      <c r="D53" s="19"/>
      <c r="E53" s="19"/>
      <c r="F53" s="22"/>
      <c r="G53" s="22"/>
      <c r="H53" s="19"/>
      <c r="I53" s="19"/>
      <c r="J53" s="23"/>
      <c r="K53" s="23"/>
      <c r="L53" s="5"/>
      <c r="M53" s="5"/>
      <c r="N53" s="5"/>
      <c r="O53" s="17"/>
    </row>
    <row r="54" spans="2:15" ht="0.75" customHeight="1" hidden="1">
      <c r="B54" s="19"/>
      <c r="C54" s="19"/>
      <c r="D54" s="19"/>
      <c r="E54" s="19"/>
      <c r="F54" s="22"/>
      <c r="G54" s="22"/>
      <c r="H54" s="19"/>
      <c r="I54" s="19"/>
      <c r="J54" s="23"/>
      <c r="K54" s="23"/>
      <c r="L54" s="5"/>
      <c r="M54" s="5"/>
      <c r="N54" s="5"/>
      <c r="O54" s="17"/>
    </row>
    <row r="55" spans="2:15" ht="0.75" customHeight="1" hidden="1">
      <c r="B55" s="19"/>
      <c r="C55" s="19"/>
      <c r="D55" s="19"/>
      <c r="E55" s="19"/>
      <c r="F55" s="22"/>
      <c r="G55" s="22"/>
      <c r="H55" s="19"/>
      <c r="I55" s="19"/>
      <c r="J55" s="23"/>
      <c r="K55" s="23"/>
      <c r="L55" s="5"/>
      <c r="M55" s="5"/>
      <c r="N55" s="5"/>
      <c r="O55" s="17"/>
    </row>
    <row r="56" spans="2:15" ht="0.75" customHeight="1" hidden="1">
      <c r="B56" s="19"/>
      <c r="C56" s="19"/>
      <c r="D56" s="19"/>
      <c r="E56" s="19"/>
      <c r="F56" s="22"/>
      <c r="G56" s="22"/>
      <c r="H56" s="19"/>
      <c r="I56" s="19"/>
      <c r="J56" s="23"/>
      <c r="K56" s="23"/>
      <c r="L56" s="5"/>
      <c r="M56" s="5"/>
      <c r="N56" s="5"/>
      <c r="O56" s="17"/>
    </row>
    <row r="57" spans="2:15" ht="12.75">
      <c r="B57" s="19">
        <v>421311</v>
      </c>
      <c r="C57" s="19"/>
      <c r="D57" s="19"/>
      <c r="E57" s="19" t="s">
        <v>38</v>
      </c>
      <c r="F57" s="22"/>
      <c r="G57" s="22">
        <v>836000</v>
      </c>
      <c r="H57" s="19"/>
      <c r="I57" s="19"/>
      <c r="J57" s="23">
        <f>G57</f>
        <v>836000</v>
      </c>
      <c r="K57" s="23">
        <v>560000</v>
      </c>
      <c r="L57" s="5"/>
      <c r="M57" s="5">
        <f>J57-K57</f>
        <v>276000</v>
      </c>
      <c r="N57" s="5"/>
      <c r="O57" s="17"/>
    </row>
    <row r="58" spans="2:15" ht="12.75">
      <c r="B58" s="19">
        <v>421311</v>
      </c>
      <c r="C58" s="19"/>
      <c r="D58" s="19"/>
      <c r="E58" s="19" t="s">
        <v>80</v>
      </c>
      <c r="F58" s="22"/>
      <c r="G58" s="22"/>
      <c r="H58" s="19"/>
      <c r="I58" s="19"/>
      <c r="J58" s="23"/>
      <c r="K58" s="23"/>
      <c r="L58" s="5"/>
      <c r="M58" s="5"/>
      <c r="N58" s="5"/>
      <c r="O58" s="17"/>
    </row>
    <row r="59" spans="2:15" ht="12.75">
      <c r="B59" s="19">
        <v>421321</v>
      </c>
      <c r="C59" s="19"/>
      <c r="D59" s="19"/>
      <c r="E59" s="19" t="s">
        <v>39</v>
      </c>
      <c r="F59" s="22"/>
      <c r="G59" s="22">
        <v>120000</v>
      </c>
      <c r="H59" s="19"/>
      <c r="I59" s="19"/>
      <c r="J59" s="23">
        <f>G59</f>
        <v>120000</v>
      </c>
      <c r="K59" s="23">
        <v>120000</v>
      </c>
      <c r="L59" s="5"/>
      <c r="M59" s="5"/>
      <c r="N59" s="5"/>
      <c r="O59" s="17"/>
    </row>
    <row r="60" spans="2:15" ht="12.75">
      <c r="B60" s="19">
        <v>421321</v>
      </c>
      <c r="C60" s="19"/>
      <c r="D60" s="19"/>
      <c r="E60" s="19" t="s">
        <v>81</v>
      </c>
      <c r="F60" s="22"/>
      <c r="G60" s="22"/>
      <c r="H60" s="19"/>
      <c r="I60" s="19"/>
      <c r="J60" s="23"/>
      <c r="K60" s="23"/>
      <c r="L60" s="5"/>
      <c r="M60" s="5"/>
      <c r="N60" s="5"/>
      <c r="O60" s="17"/>
    </row>
    <row r="61" spans="2:15" ht="12.75">
      <c r="B61" s="19">
        <v>421325</v>
      </c>
      <c r="C61" s="19"/>
      <c r="D61" s="19"/>
      <c r="E61" s="19" t="s">
        <v>40</v>
      </c>
      <c r="F61" s="22"/>
      <c r="G61" s="22">
        <v>3762000</v>
      </c>
      <c r="H61" s="19"/>
      <c r="I61" s="19"/>
      <c r="J61" s="23">
        <f>G61</f>
        <v>3762000</v>
      </c>
      <c r="K61" s="23">
        <v>2330000</v>
      </c>
      <c r="L61" s="5">
        <v>1400000</v>
      </c>
      <c r="M61" s="5">
        <f>J61-K61-L61</f>
        <v>32000</v>
      </c>
      <c r="N61" s="5"/>
      <c r="O61" s="17"/>
    </row>
    <row r="62" spans="2:15" ht="12.75">
      <c r="B62" s="19">
        <v>421325</v>
      </c>
      <c r="C62" s="19"/>
      <c r="D62" s="19"/>
      <c r="E62" s="19" t="s">
        <v>82</v>
      </c>
      <c r="F62" s="22"/>
      <c r="G62" s="22"/>
      <c r="H62" s="19"/>
      <c r="I62" s="19"/>
      <c r="J62" s="23"/>
      <c r="K62" s="23"/>
      <c r="L62" s="5"/>
      <c r="M62" s="5"/>
      <c r="N62" s="5"/>
      <c r="O62" s="17"/>
    </row>
    <row r="63" spans="2:15" ht="12.75">
      <c r="B63" s="19">
        <v>421411</v>
      </c>
      <c r="C63" s="19"/>
      <c r="D63" s="19"/>
      <c r="E63" s="19" t="s">
        <v>41</v>
      </c>
      <c r="F63" s="22"/>
      <c r="G63" s="22">
        <v>300000</v>
      </c>
      <c r="H63" s="19"/>
      <c r="I63" s="19"/>
      <c r="J63" s="23">
        <f>G63</f>
        <v>300000</v>
      </c>
      <c r="K63" s="23"/>
      <c r="L63" s="5"/>
      <c r="M63" s="5">
        <f>J63</f>
        <v>300000</v>
      </c>
      <c r="N63" s="5"/>
      <c r="O63" s="17"/>
    </row>
    <row r="64" spans="2:15" ht="12.75">
      <c r="B64" s="19">
        <v>421412</v>
      </c>
      <c r="C64" s="19"/>
      <c r="D64" s="19"/>
      <c r="E64" s="19" t="s">
        <v>42</v>
      </c>
      <c r="F64" s="22"/>
      <c r="G64" s="22">
        <v>135000</v>
      </c>
      <c r="H64" s="19"/>
      <c r="I64" s="19"/>
      <c r="J64" s="23">
        <f>G64</f>
        <v>135000</v>
      </c>
      <c r="K64" s="23"/>
      <c r="L64" s="5"/>
      <c r="M64" s="5">
        <f>J64</f>
        <v>135000</v>
      </c>
      <c r="N64" s="5"/>
      <c r="O64" s="17"/>
    </row>
    <row r="65" spans="2:15" ht="12.75">
      <c r="B65" s="19">
        <v>421414</v>
      </c>
      <c r="C65" s="19"/>
      <c r="D65" s="19"/>
      <c r="E65" s="19" t="s">
        <v>43</v>
      </c>
      <c r="F65" s="22"/>
      <c r="G65" s="22">
        <v>500000</v>
      </c>
      <c r="H65" s="19"/>
      <c r="I65" s="19"/>
      <c r="J65" s="23">
        <f>G65</f>
        <v>500000</v>
      </c>
      <c r="K65" s="23"/>
      <c r="L65" s="5"/>
      <c r="M65" s="5">
        <v>500000</v>
      </c>
      <c r="N65" s="5"/>
      <c r="O65" s="17"/>
    </row>
    <row r="66" spans="2:15" ht="12.75">
      <c r="B66" s="19">
        <v>421421</v>
      </c>
      <c r="C66" s="19"/>
      <c r="D66" s="19"/>
      <c r="E66" s="19" t="s">
        <v>44</v>
      </c>
      <c r="F66" s="22"/>
      <c r="G66" s="22">
        <v>260000</v>
      </c>
      <c r="H66" s="19"/>
      <c r="I66" s="19"/>
      <c r="J66" s="23">
        <f>G66</f>
        <v>260000</v>
      </c>
      <c r="K66" s="23"/>
      <c r="L66" s="5"/>
      <c r="M66" s="5">
        <f>G66</f>
        <v>260000</v>
      </c>
      <c r="N66" s="5"/>
      <c r="O66" s="17"/>
    </row>
    <row r="67" spans="2:15" ht="12.75">
      <c r="B67" s="19">
        <v>421521</v>
      </c>
      <c r="C67" s="19"/>
      <c r="D67" s="19"/>
      <c r="E67" s="3" t="s">
        <v>107</v>
      </c>
      <c r="F67" s="22"/>
      <c r="G67" s="22">
        <v>100000</v>
      </c>
      <c r="H67" s="19"/>
      <c r="I67" s="19"/>
      <c r="J67" s="23">
        <f>G67</f>
        <v>100000</v>
      </c>
      <c r="K67" s="23"/>
      <c r="L67" s="5"/>
      <c r="M67" s="5">
        <v>100000</v>
      </c>
      <c r="N67" s="5"/>
      <c r="O67" s="17"/>
    </row>
    <row r="68" spans="2:15" ht="12.75">
      <c r="B68" s="19">
        <v>421512</v>
      </c>
      <c r="C68" s="19"/>
      <c r="D68" s="19"/>
      <c r="E68" s="19" t="s">
        <v>45</v>
      </c>
      <c r="F68" s="22"/>
      <c r="G68" s="22">
        <v>100000</v>
      </c>
      <c r="H68" s="19"/>
      <c r="I68" s="19"/>
      <c r="J68" s="23">
        <v>100000</v>
      </c>
      <c r="K68" s="23"/>
      <c r="L68" s="5"/>
      <c r="M68" s="5">
        <v>100000</v>
      </c>
      <c r="N68" s="5"/>
      <c r="O68" s="17"/>
    </row>
    <row r="69" spans="2:15" ht="12.75" hidden="1">
      <c r="B69" s="19"/>
      <c r="C69" s="19"/>
      <c r="D69" s="19"/>
      <c r="E69" s="19"/>
      <c r="F69" s="22"/>
      <c r="G69" s="22"/>
      <c r="H69" s="19"/>
      <c r="I69" s="19"/>
      <c r="J69" s="23"/>
      <c r="K69" s="23"/>
      <c r="L69" s="5"/>
      <c r="M69" s="5"/>
      <c r="N69" s="5"/>
      <c r="O69" s="17"/>
    </row>
    <row r="70" spans="2:15" ht="12.75">
      <c r="B70" s="19">
        <v>421391</v>
      </c>
      <c r="C70" s="19"/>
      <c r="D70" s="19"/>
      <c r="E70" s="19" t="s">
        <v>32</v>
      </c>
      <c r="F70" s="22"/>
      <c r="G70" s="22">
        <v>1255000</v>
      </c>
      <c r="H70" s="19"/>
      <c r="I70" s="19"/>
      <c r="J70" s="23">
        <f>G70</f>
        <v>1255000</v>
      </c>
      <c r="K70" s="23">
        <v>1255000</v>
      </c>
      <c r="L70" s="5"/>
      <c r="M70" s="5"/>
      <c r="N70" s="5"/>
      <c r="O70" s="17"/>
    </row>
    <row r="71" spans="2:15" ht="12.75">
      <c r="B71" s="19">
        <v>421392</v>
      </c>
      <c r="C71" s="19"/>
      <c r="D71" s="19"/>
      <c r="E71" s="3" t="s">
        <v>105</v>
      </c>
      <c r="F71" s="22"/>
      <c r="G71" s="22">
        <v>10000</v>
      </c>
      <c r="H71" s="19"/>
      <c r="I71" s="19"/>
      <c r="J71" s="23">
        <f>G71</f>
        <v>10000</v>
      </c>
      <c r="K71" s="23"/>
      <c r="L71" s="5"/>
      <c r="M71" s="5">
        <v>10000</v>
      </c>
      <c r="N71" s="5"/>
      <c r="O71" s="17"/>
    </row>
    <row r="72" spans="2:15" ht="12.75">
      <c r="B72" s="20">
        <v>4220</v>
      </c>
      <c r="C72" s="19"/>
      <c r="D72" s="19"/>
      <c r="E72" s="20" t="s">
        <v>11</v>
      </c>
      <c r="F72" s="22"/>
      <c r="G72" s="24">
        <f>G73+G74+G76</f>
        <v>390000</v>
      </c>
      <c r="H72" s="19"/>
      <c r="I72" s="19"/>
      <c r="J72" s="25">
        <f>J73+J74+J76</f>
        <v>390000</v>
      </c>
      <c r="K72" s="18">
        <f>K76</f>
        <v>150000</v>
      </c>
      <c r="L72" s="9"/>
      <c r="M72" s="9">
        <f>M73+M74</f>
        <v>240000</v>
      </c>
      <c r="N72" s="9"/>
      <c r="O72" s="17"/>
    </row>
    <row r="73" spans="2:15" ht="12.75">
      <c r="B73" s="13">
        <v>422121</v>
      </c>
      <c r="C73" s="19"/>
      <c r="D73" s="19"/>
      <c r="E73" s="13" t="s">
        <v>108</v>
      </c>
      <c r="F73" s="22"/>
      <c r="G73" s="12">
        <v>40000</v>
      </c>
      <c r="H73" s="19"/>
      <c r="I73" s="19"/>
      <c r="J73" s="14">
        <v>40000</v>
      </c>
      <c r="K73" s="23"/>
      <c r="L73" s="9"/>
      <c r="M73" s="12">
        <v>40000</v>
      </c>
      <c r="N73" s="9"/>
      <c r="O73" s="17"/>
    </row>
    <row r="74" spans="2:15" ht="12.75">
      <c r="B74" s="13">
        <v>422131</v>
      </c>
      <c r="C74" s="19"/>
      <c r="D74" s="19"/>
      <c r="E74" s="13" t="s">
        <v>109</v>
      </c>
      <c r="F74" s="22"/>
      <c r="G74" s="12">
        <v>200000</v>
      </c>
      <c r="H74" s="19"/>
      <c r="I74" s="19"/>
      <c r="J74" s="14">
        <f>G74</f>
        <v>200000</v>
      </c>
      <c r="K74" s="23"/>
      <c r="L74" s="9"/>
      <c r="M74" s="12">
        <f>J74</f>
        <v>200000</v>
      </c>
      <c r="N74" s="9"/>
      <c r="O74" s="17"/>
    </row>
    <row r="75" spans="2:15" ht="12.75" hidden="1">
      <c r="B75" s="20"/>
      <c r="C75" s="19"/>
      <c r="D75" s="19"/>
      <c r="E75" s="20"/>
      <c r="F75" s="22"/>
      <c r="G75" s="24"/>
      <c r="H75" s="19"/>
      <c r="I75" s="19"/>
      <c r="J75" s="25"/>
      <c r="K75" s="23"/>
      <c r="L75" s="9"/>
      <c r="M75" s="9"/>
      <c r="N75" s="9"/>
      <c r="O75" s="17"/>
    </row>
    <row r="76" spans="2:15" ht="12.75">
      <c r="B76" s="19">
        <v>422911</v>
      </c>
      <c r="C76" s="20"/>
      <c r="D76" s="20"/>
      <c r="E76" s="19" t="s">
        <v>46</v>
      </c>
      <c r="F76" s="24"/>
      <c r="G76" s="22">
        <v>150000</v>
      </c>
      <c r="H76" s="19"/>
      <c r="I76" s="19"/>
      <c r="J76" s="23">
        <f>G76</f>
        <v>150000</v>
      </c>
      <c r="K76" s="23">
        <f>J76</f>
        <v>150000</v>
      </c>
      <c r="L76" s="5"/>
      <c r="M76" s="5"/>
      <c r="N76" s="5"/>
      <c r="O76" s="17"/>
    </row>
    <row r="77" spans="2:15" ht="12.75">
      <c r="B77" s="20">
        <v>4230</v>
      </c>
      <c r="C77" s="19"/>
      <c r="D77" s="19"/>
      <c r="E77" s="20" t="s">
        <v>12</v>
      </c>
      <c r="F77" s="24">
        <f>F85+F87+F91</f>
        <v>3944000</v>
      </c>
      <c r="G77" s="24">
        <f>G78+G79+G80+G82+G83+G84+G85+G86+G89+G90+G91</f>
        <v>2012000</v>
      </c>
      <c r="H77" s="19"/>
      <c r="I77" s="19"/>
      <c r="J77" s="25">
        <f>J78+J79+J80+J82+J83+J84+J85+J86+J87+J89+J90+J91</f>
        <v>5956000</v>
      </c>
      <c r="K77" s="25">
        <f>K85+K91</f>
        <v>1261000</v>
      </c>
      <c r="L77" s="9">
        <f>L91</f>
        <v>1353000</v>
      </c>
      <c r="M77" s="9">
        <f>M78+M79+M80+M82+M83+M84+M85+M86+M87+M89+M90+M91</f>
        <v>3342000</v>
      </c>
      <c r="N77" s="9"/>
      <c r="O77" s="17">
        <f>K77+L77+M77</f>
        <v>5956000</v>
      </c>
    </row>
    <row r="78" spans="2:15" ht="12.75">
      <c r="B78" s="19">
        <v>423191</v>
      </c>
      <c r="C78" s="20"/>
      <c r="D78" s="20"/>
      <c r="E78" s="19" t="s">
        <v>47</v>
      </c>
      <c r="F78" s="22"/>
      <c r="G78" s="22">
        <v>20000</v>
      </c>
      <c r="H78" s="19"/>
      <c r="I78" s="19"/>
      <c r="J78" s="23">
        <v>20000</v>
      </c>
      <c r="K78" s="23"/>
      <c r="L78" s="5"/>
      <c r="M78" s="5">
        <v>20000</v>
      </c>
      <c r="N78" s="5"/>
      <c r="O78" s="17"/>
    </row>
    <row r="79" spans="2:15" ht="12.75">
      <c r="B79" s="19">
        <v>423212</v>
      </c>
      <c r="C79" s="20"/>
      <c r="D79" s="20"/>
      <c r="E79" s="19" t="s">
        <v>95</v>
      </c>
      <c r="F79" s="22"/>
      <c r="G79" s="22">
        <v>210000</v>
      </c>
      <c r="H79" s="19"/>
      <c r="I79" s="19"/>
      <c r="J79" s="23">
        <f>G79</f>
        <v>210000</v>
      </c>
      <c r="K79" s="23"/>
      <c r="L79" s="5"/>
      <c r="M79" s="5">
        <f>J79</f>
        <v>210000</v>
      </c>
      <c r="N79" s="5"/>
      <c r="O79" s="17"/>
    </row>
    <row r="80" spans="2:15" ht="12.75">
      <c r="B80" s="19">
        <v>423291</v>
      </c>
      <c r="C80" s="19"/>
      <c r="D80" s="19"/>
      <c r="E80" s="19" t="s">
        <v>48</v>
      </c>
      <c r="F80" s="22"/>
      <c r="G80" s="22">
        <v>190000</v>
      </c>
      <c r="H80" s="19"/>
      <c r="I80" s="19"/>
      <c r="J80" s="23">
        <f>G80</f>
        <v>190000</v>
      </c>
      <c r="K80" s="23"/>
      <c r="L80" s="5"/>
      <c r="M80" s="5">
        <f>J80</f>
        <v>190000</v>
      </c>
      <c r="N80" s="5"/>
      <c r="O80" s="17"/>
    </row>
    <row r="81" spans="2:15" ht="12.75" hidden="1">
      <c r="B81" s="19"/>
      <c r="C81" s="19"/>
      <c r="D81" s="19"/>
      <c r="E81" s="19"/>
      <c r="F81" s="22"/>
      <c r="G81" s="22"/>
      <c r="H81" s="19"/>
      <c r="I81" s="19"/>
      <c r="J81" s="23"/>
      <c r="K81" s="23"/>
      <c r="L81" s="5"/>
      <c r="M81" s="5"/>
      <c r="N81" s="5"/>
      <c r="O81" s="17"/>
    </row>
    <row r="82" spans="2:15" ht="12.75">
      <c r="B82" s="19">
        <v>423321</v>
      </c>
      <c r="C82" s="19"/>
      <c r="D82" s="19"/>
      <c r="E82" s="19" t="s">
        <v>49</v>
      </c>
      <c r="F82" s="22"/>
      <c r="G82" s="22">
        <v>60000</v>
      </c>
      <c r="H82" s="19"/>
      <c r="I82" s="19"/>
      <c r="J82" s="23">
        <f>G82</f>
        <v>60000</v>
      </c>
      <c r="K82" s="23"/>
      <c r="L82" s="5"/>
      <c r="M82" s="5">
        <v>60000</v>
      </c>
      <c r="N82" s="5"/>
      <c r="O82" s="17"/>
    </row>
    <row r="83" spans="2:15" ht="12.75">
      <c r="B83" s="19">
        <v>423399</v>
      </c>
      <c r="C83" s="19"/>
      <c r="D83" s="19"/>
      <c r="E83" s="19" t="s">
        <v>50</v>
      </c>
      <c r="F83" s="22"/>
      <c r="G83" s="22">
        <v>40000</v>
      </c>
      <c r="H83" s="19"/>
      <c r="I83" s="19"/>
      <c r="J83" s="23">
        <f>G83</f>
        <v>40000</v>
      </c>
      <c r="K83" s="23"/>
      <c r="L83" s="5"/>
      <c r="M83" s="5">
        <f>J83</f>
        <v>40000</v>
      </c>
      <c r="N83" s="5"/>
      <c r="O83" s="17"/>
    </row>
    <row r="84" spans="2:15" ht="12.75">
      <c r="B84" s="19">
        <v>423413</v>
      </c>
      <c r="C84" s="19"/>
      <c r="D84" s="19"/>
      <c r="E84" s="19" t="s">
        <v>54</v>
      </c>
      <c r="F84" s="22"/>
      <c r="G84" s="22">
        <v>20000</v>
      </c>
      <c r="H84" s="19"/>
      <c r="I84" s="19"/>
      <c r="J84" s="23">
        <f>G84</f>
        <v>20000</v>
      </c>
      <c r="K84" s="23"/>
      <c r="L84" s="5"/>
      <c r="M84" s="5">
        <f>J84</f>
        <v>20000</v>
      </c>
      <c r="N84" s="5"/>
      <c r="O84" s="17"/>
    </row>
    <row r="85" spans="2:15" ht="12.75">
      <c r="B85" s="19">
        <v>423432</v>
      </c>
      <c r="C85" s="19"/>
      <c r="D85" s="19"/>
      <c r="E85" s="19" t="s">
        <v>51</v>
      </c>
      <c r="F85" s="22">
        <v>330000</v>
      </c>
      <c r="G85" s="22">
        <v>50000</v>
      </c>
      <c r="H85" s="19"/>
      <c r="I85" s="19"/>
      <c r="J85" s="23">
        <f>F85+G85</f>
        <v>380000</v>
      </c>
      <c r="K85" s="23">
        <v>50000</v>
      </c>
      <c r="L85" s="5"/>
      <c r="M85" s="5">
        <f>J85-K85</f>
        <v>330000</v>
      </c>
      <c r="N85" s="5"/>
      <c r="O85" s="17"/>
    </row>
    <row r="86" spans="2:15" ht="12.75">
      <c r="B86" s="19">
        <v>423511</v>
      </c>
      <c r="C86" s="19"/>
      <c r="D86" s="19"/>
      <c r="E86" s="19" t="s">
        <v>84</v>
      </c>
      <c r="F86" s="22"/>
      <c r="G86" s="22">
        <v>220000</v>
      </c>
      <c r="H86" s="19"/>
      <c r="I86" s="19"/>
      <c r="J86" s="23">
        <f>G86</f>
        <v>220000</v>
      </c>
      <c r="K86" s="23"/>
      <c r="L86" s="5"/>
      <c r="M86" s="5">
        <f>J86</f>
        <v>220000</v>
      </c>
      <c r="N86" s="5"/>
      <c r="O86" s="17"/>
    </row>
    <row r="87" spans="2:15" ht="12.75">
      <c r="B87" s="19">
        <v>423591</v>
      </c>
      <c r="C87" s="19"/>
      <c r="D87" s="19"/>
      <c r="E87" s="19" t="s">
        <v>52</v>
      </c>
      <c r="F87" s="22">
        <v>1050000</v>
      </c>
      <c r="G87" s="22"/>
      <c r="H87" s="19"/>
      <c r="I87" s="19"/>
      <c r="J87" s="23">
        <f>F87</f>
        <v>1050000</v>
      </c>
      <c r="K87" s="23"/>
      <c r="L87" s="5"/>
      <c r="M87" s="5">
        <v>1050000</v>
      </c>
      <c r="N87" s="5"/>
      <c r="O87" s="17"/>
    </row>
    <row r="88" spans="2:15" ht="12.75">
      <c r="B88" s="19">
        <v>423599</v>
      </c>
      <c r="C88" s="19"/>
      <c r="D88" s="19"/>
      <c r="E88" s="19" t="s">
        <v>90</v>
      </c>
      <c r="F88" s="22"/>
      <c r="G88" s="22"/>
      <c r="H88" s="19"/>
      <c r="I88" s="19"/>
      <c r="J88" s="23"/>
      <c r="K88" s="23"/>
      <c r="L88" s="5"/>
      <c r="M88" s="5"/>
      <c r="N88" s="5"/>
      <c r="O88" s="17"/>
    </row>
    <row r="89" spans="2:15" ht="12.75">
      <c r="B89" s="19">
        <v>423611</v>
      </c>
      <c r="C89" s="19"/>
      <c r="D89" s="19"/>
      <c r="E89" s="19" t="s">
        <v>53</v>
      </c>
      <c r="F89" s="22"/>
      <c r="G89" s="22">
        <v>40000</v>
      </c>
      <c r="H89" s="19"/>
      <c r="I89" s="19"/>
      <c r="J89" s="23">
        <f>G89</f>
        <v>40000</v>
      </c>
      <c r="K89" s="23"/>
      <c r="L89" s="5"/>
      <c r="M89" s="5">
        <v>40000</v>
      </c>
      <c r="N89" s="5"/>
      <c r="O89" s="17"/>
    </row>
    <row r="90" spans="2:15" ht="12.75">
      <c r="B90" s="19">
        <v>423711</v>
      </c>
      <c r="C90" s="19"/>
      <c r="D90" s="19"/>
      <c r="E90" s="19" t="s">
        <v>13</v>
      </c>
      <c r="F90" s="22"/>
      <c r="G90" s="22">
        <v>265000</v>
      </c>
      <c r="H90" s="19"/>
      <c r="I90" s="19"/>
      <c r="J90" s="23">
        <f>G90</f>
        <v>265000</v>
      </c>
      <c r="K90" s="23"/>
      <c r="L90" s="5"/>
      <c r="M90" s="5">
        <f>J90</f>
        <v>265000</v>
      </c>
      <c r="N90" s="5"/>
      <c r="O90" s="17"/>
    </row>
    <row r="91" spans="2:15" ht="12.75">
      <c r="B91" s="19">
        <v>423911</v>
      </c>
      <c r="C91" s="19"/>
      <c r="D91" s="19"/>
      <c r="E91" s="19" t="s">
        <v>14</v>
      </c>
      <c r="F91" s="22">
        <v>2564000</v>
      </c>
      <c r="G91" s="22">
        <v>897000</v>
      </c>
      <c r="H91" s="19"/>
      <c r="I91" s="19"/>
      <c r="J91" s="23">
        <f>F91+G91</f>
        <v>3461000</v>
      </c>
      <c r="K91" s="23">
        <v>1211000</v>
      </c>
      <c r="L91" s="5">
        <v>1353000</v>
      </c>
      <c r="M91" s="5">
        <f>J91-K91-L91</f>
        <v>897000</v>
      </c>
      <c r="N91" s="5"/>
      <c r="O91" s="17"/>
    </row>
    <row r="92" spans="2:15" ht="12.75">
      <c r="B92" s="20">
        <v>4240</v>
      </c>
      <c r="C92" s="19"/>
      <c r="D92" s="19"/>
      <c r="E92" s="20" t="s">
        <v>15</v>
      </c>
      <c r="F92" s="22"/>
      <c r="G92" s="24">
        <f>G93+G96</f>
        <v>210000</v>
      </c>
      <c r="H92" s="19"/>
      <c r="I92" s="19"/>
      <c r="J92" s="25">
        <f>J93+J96</f>
        <v>210000</v>
      </c>
      <c r="K92" s="23"/>
      <c r="L92" s="9">
        <f>L96</f>
        <v>40000</v>
      </c>
      <c r="M92" s="9">
        <f>M93+M96</f>
        <v>170000</v>
      </c>
      <c r="N92" s="9"/>
      <c r="O92" s="17"/>
    </row>
    <row r="93" spans="2:15" ht="12.75">
      <c r="B93" s="19">
        <v>424631</v>
      </c>
      <c r="C93" s="20"/>
      <c r="D93" s="20"/>
      <c r="E93" s="19" t="s">
        <v>55</v>
      </c>
      <c r="F93" s="22"/>
      <c r="G93" s="22">
        <v>10000</v>
      </c>
      <c r="H93" s="19"/>
      <c r="I93" s="19"/>
      <c r="J93" s="23">
        <f>G93</f>
        <v>10000</v>
      </c>
      <c r="K93" s="23"/>
      <c r="L93" s="5"/>
      <c r="M93" s="5">
        <v>10000</v>
      </c>
      <c r="N93" s="5"/>
      <c r="O93" s="17"/>
    </row>
    <row r="94" spans="2:15" ht="0.75" customHeight="1">
      <c r="B94" s="19">
        <v>4249</v>
      </c>
      <c r="C94" s="19"/>
      <c r="D94" s="19"/>
      <c r="E94" s="19"/>
      <c r="F94" s="24"/>
      <c r="G94" s="22"/>
      <c r="H94" s="19"/>
      <c r="I94" s="19"/>
      <c r="J94" s="23"/>
      <c r="K94" s="23"/>
      <c r="L94" s="5"/>
      <c r="M94" s="5"/>
      <c r="N94" s="5"/>
      <c r="O94" s="17"/>
    </row>
    <row r="95" spans="2:15" ht="12.75" hidden="1">
      <c r="B95" s="20">
        <v>4250</v>
      </c>
      <c r="C95" s="19"/>
      <c r="D95" s="19"/>
      <c r="E95" s="20" t="s">
        <v>16</v>
      </c>
      <c r="F95" s="22"/>
      <c r="G95" s="24"/>
      <c r="H95" s="19"/>
      <c r="I95" s="19"/>
      <c r="J95" s="25"/>
      <c r="K95" s="25"/>
      <c r="L95" s="9"/>
      <c r="M95" s="9"/>
      <c r="N95" s="9"/>
      <c r="O95" s="17"/>
    </row>
    <row r="96" spans="2:15" ht="12.75">
      <c r="B96" s="3">
        <v>424351</v>
      </c>
      <c r="C96" s="19"/>
      <c r="D96" s="19"/>
      <c r="E96" s="3" t="s">
        <v>111</v>
      </c>
      <c r="F96" s="22"/>
      <c r="G96" s="5">
        <v>200000</v>
      </c>
      <c r="H96" s="19"/>
      <c r="I96" s="19"/>
      <c r="J96" s="6">
        <f>G96</f>
        <v>200000</v>
      </c>
      <c r="K96" s="25"/>
      <c r="L96" s="12">
        <v>40000</v>
      </c>
      <c r="M96" s="12">
        <v>160000</v>
      </c>
      <c r="N96" s="9"/>
      <c r="O96" s="17"/>
    </row>
    <row r="97" spans="2:15" ht="12.75">
      <c r="B97" s="20">
        <v>4250</v>
      </c>
      <c r="C97" s="19"/>
      <c r="D97" s="19" t="s">
        <v>28</v>
      </c>
      <c r="E97" s="20" t="s">
        <v>29</v>
      </c>
      <c r="F97" s="24">
        <f>F105</f>
        <v>0</v>
      </c>
      <c r="G97" s="24">
        <f>G98+G99+G100+G102+G103+G104+G105+G107+G108+G109</f>
        <v>1970000</v>
      </c>
      <c r="H97" s="19"/>
      <c r="I97" s="19"/>
      <c r="J97" s="25">
        <f>F97+G97</f>
        <v>1970000</v>
      </c>
      <c r="K97" s="25">
        <f>K98+K99+K100+K102+K103+K104+K105+K108+K109</f>
        <v>790000</v>
      </c>
      <c r="L97" s="9">
        <f>L103+L104+L105+L108+L109</f>
        <v>180000</v>
      </c>
      <c r="M97" s="11">
        <f>M102+M103+M104+M105+M107+M108+M109</f>
        <v>1000000</v>
      </c>
      <c r="N97" s="5"/>
      <c r="O97" s="17"/>
    </row>
    <row r="98" spans="2:15" ht="12.75">
      <c r="B98" s="19">
        <v>425111</v>
      </c>
      <c r="C98" s="19"/>
      <c r="D98" s="19"/>
      <c r="E98" s="19" t="s">
        <v>99</v>
      </c>
      <c r="F98" s="24"/>
      <c r="G98" s="22">
        <v>100000</v>
      </c>
      <c r="H98" s="19"/>
      <c r="I98" s="19"/>
      <c r="J98" s="6">
        <f>G98</f>
        <v>100000</v>
      </c>
      <c r="K98" s="14">
        <f>G98</f>
        <v>100000</v>
      </c>
      <c r="L98" s="9"/>
      <c r="M98" s="5"/>
      <c r="N98" s="5"/>
      <c r="O98" s="17"/>
    </row>
    <row r="99" spans="2:15" ht="12.75">
      <c r="B99" s="19">
        <v>425112</v>
      </c>
      <c r="C99" s="19"/>
      <c r="D99" s="19"/>
      <c r="E99" s="3" t="s">
        <v>101</v>
      </c>
      <c r="F99" s="24"/>
      <c r="G99" s="22">
        <v>100000</v>
      </c>
      <c r="H99" s="19"/>
      <c r="I99" s="19"/>
      <c r="J99" s="6">
        <f>G99</f>
        <v>100000</v>
      </c>
      <c r="K99" s="14">
        <f>J99</f>
        <v>100000</v>
      </c>
      <c r="L99" s="9"/>
      <c r="M99" s="5"/>
      <c r="N99" s="5"/>
      <c r="O99" s="17"/>
    </row>
    <row r="100" spans="2:15" ht="12.75">
      <c r="B100" s="19">
        <v>425113</v>
      </c>
      <c r="C100" s="20"/>
      <c r="D100" s="20"/>
      <c r="E100" s="19" t="s">
        <v>96</v>
      </c>
      <c r="F100" s="22"/>
      <c r="G100" s="22">
        <v>100000</v>
      </c>
      <c r="H100" s="19"/>
      <c r="I100" s="19"/>
      <c r="J100" s="23">
        <f>G100</f>
        <v>100000</v>
      </c>
      <c r="K100" s="23">
        <f>J100</f>
        <v>100000</v>
      </c>
      <c r="L100" s="5"/>
      <c r="M100" s="5"/>
      <c r="N100" s="5"/>
      <c r="O100" s="17"/>
    </row>
    <row r="101" spans="2:15" ht="12.75">
      <c r="B101" s="19">
        <v>425114</v>
      </c>
      <c r="C101" s="20"/>
      <c r="D101" s="20"/>
      <c r="E101" s="19" t="s">
        <v>97</v>
      </c>
      <c r="F101" s="22"/>
      <c r="G101" s="22"/>
      <c r="H101" s="19"/>
      <c r="I101" s="19"/>
      <c r="J101" s="23">
        <f>G101</f>
        <v>0</v>
      </c>
      <c r="K101" s="23"/>
      <c r="L101" s="5"/>
      <c r="M101" s="5"/>
      <c r="N101" s="5"/>
      <c r="O101" s="17"/>
    </row>
    <row r="102" spans="2:15" ht="12.75">
      <c r="B102" s="19">
        <v>425115</v>
      </c>
      <c r="C102" s="20"/>
      <c r="D102" s="20"/>
      <c r="E102" s="19" t="s">
        <v>98</v>
      </c>
      <c r="F102" s="22"/>
      <c r="G102" s="22">
        <v>100000</v>
      </c>
      <c r="H102" s="19"/>
      <c r="I102" s="19"/>
      <c r="J102" s="23">
        <f>G102</f>
        <v>100000</v>
      </c>
      <c r="K102" s="23">
        <v>50000</v>
      </c>
      <c r="L102" s="5"/>
      <c r="M102" s="5">
        <f>J102-K102</f>
        <v>50000</v>
      </c>
      <c r="N102" s="5"/>
      <c r="O102" s="17"/>
    </row>
    <row r="103" spans="2:15" ht="12.75">
      <c r="B103" s="19">
        <v>425117</v>
      </c>
      <c r="C103" s="20"/>
      <c r="D103" s="20"/>
      <c r="E103" s="19" t="s">
        <v>56</v>
      </c>
      <c r="F103" s="22"/>
      <c r="G103" s="22">
        <v>100000</v>
      </c>
      <c r="H103" s="19"/>
      <c r="I103" s="19"/>
      <c r="J103" s="23">
        <v>100000</v>
      </c>
      <c r="K103" s="23">
        <v>50000</v>
      </c>
      <c r="L103" s="5">
        <v>20000</v>
      </c>
      <c r="M103" s="5">
        <v>30000</v>
      </c>
      <c r="N103" s="5"/>
      <c r="O103" s="17"/>
    </row>
    <row r="104" spans="2:15" ht="12.75">
      <c r="B104" s="19">
        <v>425119</v>
      </c>
      <c r="C104" s="20"/>
      <c r="D104" s="20"/>
      <c r="E104" s="19" t="s">
        <v>57</v>
      </c>
      <c r="F104" s="22"/>
      <c r="G104" s="22">
        <v>300000</v>
      </c>
      <c r="H104" s="19"/>
      <c r="I104" s="19"/>
      <c r="J104" s="23">
        <f>G104</f>
        <v>300000</v>
      </c>
      <c r="K104" s="23">
        <v>150000</v>
      </c>
      <c r="L104" s="5">
        <v>50000</v>
      </c>
      <c r="M104" s="5">
        <v>100000</v>
      </c>
      <c r="N104" s="5"/>
      <c r="O104" s="17"/>
    </row>
    <row r="105" spans="2:15" ht="12.75">
      <c r="B105" s="19">
        <v>425191</v>
      </c>
      <c r="C105" s="20"/>
      <c r="D105" s="20"/>
      <c r="E105" s="19" t="s">
        <v>58</v>
      </c>
      <c r="F105" s="22"/>
      <c r="G105" s="22">
        <v>600000</v>
      </c>
      <c r="H105" s="19"/>
      <c r="I105" s="19"/>
      <c r="J105" s="23">
        <f>F105+G105</f>
        <v>600000</v>
      </c>
      <c r="K105" s="23">
        <v>100000</v>
      </c>
      <c r="L105" s="5">
        <v>40000</v>
      </c>
      <c r="M105" s="5">
        <f>J105-K105-L105</f>
        <v>460000</v>
      </c>
      <c r="N105" s="5"/>
      <c r="O105" s="17"/>
    </row>
    <row r="106" spans="2:15" ht="12.75">
      <c r="B106" s="19">
        <v>425211</v>
      </c>
      <c r="C106" s="20"/>
      <c r="D106" s="20"/>
      <c r="E106" s="19" t="s">
        <v>60</v>
      </c>
      <c r="F106" s="22"/>
      <c r="G106" s="22"/>
      <c r="H106" s="19"/>
      <c r="I106" s="19"/>
      <c r="J106" s="23"/>
      <c r="K106" s="23"/>
      <c r="L106" s="5"/>
      <c r="M106" s="5"/>
      <c r="N106" s="5"/>
      <c r="O106" s="17"/>
    </row>
    <row r="107" spans="2:15" ht="12.75">
      <c r="B107" s="19">
        <v>425219</v>
      </c>
      <c r="C107" s="20"/>
      <c r="D107" s="20"/>
      <c r="E107" s="19" t="s">
        <v>87</v>
      </c>
      <c r="F107" s="22"/>
      <c r="G107" s="22">
        <v>150000</v>
      </c>
      <c r="H107" s="19"/>
      <c r="I107" s="19"/>
      <c r="J107" s="23">
        <f>G107</f>
        <v>150000</v>
      </c>
      <c r="K107" s="23"/>
      <c r="L107" s="5"/>
      <c r="M107" s="5">
        <v>150000</v>
      </c>
      <c r="N107" s="5"/>
      <c r="O107" s="17"/>
    </row>
    <row r="108" spans="2:15" ht="12.75">
      <c r="B108" s="19">
        <v>425222</v>
      </c>
      <c r="C108" s="19"/>
      <c r="D108" s="19"/>
      <c r="E108" s="19" t="s">
        <v>59</v>
      </c>
      <c r="F108" s="22"/>
      <c r="G108" s="22">
        <v>100000</v>
      </c>
      <c r="H108" s="19"/>
      <c r="I108" s="19"/>
      <c r="J108" s="23">
        <f>G108</f>
        <v>100000</v>
      </c>
      <c r="K108" s="23">
        <v>20000</v>
      </c>
      <c r="L108" s="5">
        <v>20000</v>
      </c>
      <c r="M108" s="12">
        <v>60000</v>
      </c>
      <c r="N108" s="9"/>
      <c r="O108" s="17"/>
    </row>
    <row r="109" spans="2:15" ht="12.75">
      <c r="B109" s="19">
        <v>425229</v>
      </c>
      <c r="C109" s="19"/>
      <c r="D109" s="19"/>
      <c r="E109" s="19" t="s">
        <v>61</v>
      </c>
      <c r="F109" s="22"/>
      <c r="G109" s="22">
        <v>320000</v>
      </c>
      <c r="H109" s="19"/>
      <c r="I109" s="19"/>
      <c r="J109" s="23">
        <f>G109</f>
        <v>320000</v>
      </c>
      <c r="K109" s="23">
        <v>120000</v>
      </c>
      <c r="L109" s="5">
        <v>50000</v>
      </c>
      <c r="M109" s="12">
        <f>J109-K109-L109</f>
        <v>150000</v>
      </c>
      <c r="N109" s="9"/>
      <c r="O109" s="17"/>
    </row>
    <row r="110" spans="2:15" ht="12.75">
      <c r="B110" s="20">
        <v>4260</v>
      </c>
      <c r="C110" s="19"/>
      <c r="D110" s="19"/>
      <c r="E110" s="20" t="s">
        <v>17</v>
      </c>
      <c r="F110" s="22"/>
      <c r="G110" s="24">
        <f>G111+G112+G113+G114+G115+G116+G117+G118+G119+G120</f>
        <v>2161000</v>
      </c>
      <c r="H110" s="19"/>
      <c r="I110" s="19"/>
      <c r="J110" s="25">
        <f>J111+J112+J113+J114+J115+J116+J117+J118+J119+J120</f>
        <v>2161000</v>
      </c>
      <c r="K110" s="18">
        <f>K118+K119</f>
        <v>290000</v>
      </c>
      <c r="L110" s="9">
        <f>L112+L119+L120</f>
        <v>119000</v>
      </c>
      <c r="M110" s="11">
        <f>M111+M113+M114+M115+M116+M117+M119+M120</f>
        <v>1752000</v>
      </c>
      <c r="N110" s="5"/>
      <c r="O110" s="17"/>
    </row>
    <row r="111" spans="2:15" ht="12.75">
      <c r="B111" s="19">
        <v>426111</v>
      </c>
      <c r="C111" s="20"/>
      <c r="D111" s="20"/>
      <c r="E111" s="19" t="s">
        <v>62</v>
      </c>
      <c r="F111" s="22"/>
      <c r="G111" s="22">
        <v>860000</v>
      </c>
      <c r="H111" s="19"/>
      <c r="I111" s="19"/>
      <c r="J111" s="23">
        <f>G111</f>
        <v>860000</v>
      </c>
      <c r="K111" s="23"/>
      <c r="L111" s="5"/>
      <c r="M111" s="5">
        <f>J111</f>
        <v>860000</v>
      </c>
      <c r="N111" s="5"/>
      <c r="O111" s="17"/>
    </row>
    <row r="112" spans="2:15" ht="12.75">
      <c r="B112" s="19">
        <v>426124</v>
      </c>
      <c r="C112" s="20"/>
      <c r="D112" s="20"/>
      <c r="E112" s="19" t="s">
        <v>63</v>
      </c>
      <c r="F112" s="22"/>
      <c r="G112" s="22">
        <v>40000</v>
      </c>
      <c r="H112" s="19"/>
      <c r="I112" s="19"/>
      <c r="J112" s="23">
        <v>40000</v>
      </c>
      <c r="K112" s="23"/>
      <c r="L112" s="5">
        <v>40000</v>
      </c>
      <c r="M112" s="5"/>
      <c r="N112" s="5"/>
      <c r="O112" s="17"/>
    </row>
    <row r="113" spans="2:15" ht="12.75">
      <c r="B113" s="19">
        <v>426131</v>
      </c>
      <c r="C113" s="20"/>
      <c r="D113" s="20"/>
      <c r="E113" s="19" t="s">
        <v>64</v>
      </c>
      <c r="F113" s="22"/>
      <c r="G113" s="22">
        <v>30000</v>
      </c>
      <c r="H113" s="19"/>
      <c r="I113" s="19"/>
      <c r="J113" s="23">
        <f>G113</f>
        <v>30000</v>
      </c>
      <c r="K113" s="23"/>
      <c r="L113" s="5"/>
      <c r="M113" s="5">
        <v>30000</v>
      </c>
      <c r="N113" s="5"/>
      <c r="O113" s="17"/>
    </row>
    <row r="114" spans="2:15" ht="12.75">
      <c r="B114" s="19">
        <v>426191</v>
      </c>
      <c r="C114" s="20"/>
      <c r="D114" s="20"/>
      <c r="E114" s="19" t="s">
        <v>65</v>
      </c>
      <c r="F114" s="22"/>
      <c r="G114" s="22">
        <v>20000</v>
      </c>
      <c r="H114" s="19"/>
      <c r="I114" s="19"/>
      <c r="J114" s="23">
        <v>20000</v>
      </c>
      <c r="K114" s="23"/>
      <c r="L114" s="5"/>
      <c r="M114" s="5">
        <v>20000</v>
      </c>
      <c r="N114" s="5"/>
      <c r="O114" s="17"/>
    </row>
    <row r="115" spans="2:15" ht="12.75">
      <c r="B115" s="19">
        <v>426311</v>
      </c>
      <c r="C115" s="19"/>
      <c r="D115" s="19"/>
      <c r="E115" s="19" t="s">
        <v>66</v>
      </c>
      <c r="F115" s="22"/>
      <c r="G115" s="22">
        <v>170000</v>
      </c>
      <c r="H115" s="19"/>
      <c r="I115" s="19"/>
      <c r="J115" s="23">
        <f aca="true" t="shared" si="1" ref="J115:J120">G115</f>
        <v>170000</v>
      </c>
      <c r="K115" s="23"/>
      <c r="L115" s="5"/>
      <c r="M115" s="5">
        <f>J115</f>
        <v>170000</v>
      </c>
      <c r="N115" s="5"/>
      <c r="O115" s="17"/>
    </row>
    <row r="116" spans="2:15" ht="12.75">
      <c r="B116" s="19">
        <v>426411</v>
      </c>
      <c r="C116" s="19"/>
      <c r="D116" s="19"/>
      <c r="E116" s="19" t="s">
        <v>67</v>
      </c>
      <c r="F116" s="22"/>
      <c r="G116" s="22">
        <v>500000</v>
      </c>
      <c r="H116" s="19"/>
      <c r="I116" s="19"/>
      <c r="J116" s="23">
        <f t="shared" si="1"/>
        <v>500000</v>
      </c>
      <c r="K116" s="23"/>
      <c r="L116" s="5"/>
      <c r="M116" s="5">
        <v>500000</v>
      </c>
      <c r="N116" s="5"/>
      <c r="O116" s="17"/>
    </row>
    <row r="117" spans="2:15" ht="12.75">
      <c r="B117" s="19">
        <v>426491</v>
      </c>
      <c r="C117" s="19"/>
      <c r="D117" s="19"/>
      <c r="E117" s="19" t="s">
        <v>68</v>
      </c>
      <c r="F117" s="22"/>
      <c r="G117" s="22">
        <v>42000</v>
      </c>
      <c r="H117" s="19"/>
      <c r="I117" s="19"/>
      <c r="J117" s="23">
        <f t="shared" si="1"/>
        <v>42000</v>
      </c>
      <c r="K117" s="23"/>
      <c r="L117" s="5"/>
      <c r="M117" s="5">
        <f>J117</f>
        <v>42000</v>
      </c>
      <c r="N117" s="5"/>
      <c r="O117" s="17"/>
    </row>
    <row r="118" spans="2:15" ht="12.75">
      <c r="B118" s="19">
        <v>426811</v>
      </c>
      <c r="C118" s="19"/>
      <c r="D118" s="19"/>
      <c r="E118" s="19" t="s">
        <v>69</v>
      </c>
      <c r="F118" s="22"/>
      <c r="G118" s="22">
        <v>150000</v>
      </c>
      <c r="H118" s="19"/>
      <c r="I118" s="19"/>
      <c r="J118" s="23">
        <f t="shared" si="1"/>
        <v>150000</v>
      </c>
      <c r="K118" s="23">
        <f>J118</f>
        <v>150000</v>
      </c>
      <c r="L118" s="5"/>
      <c r="M118" s="5"/>
      <c r="N118" s="5"/>
      <c r="O118" s="17"/>
    </row>
    <row r="119" spans="2:15" ht="12.75">
      <c r="B119" s="19">
        <v>426911</v>
      </c>
      <c r="C119" s="19"/>
      <c r="D119" s="19"/>
      <c r="E119" s="19" t="s">
        <v>70</v>
      </c>
      <c r="F119" s="22"/>
      <c r="G119" s="22">
        <v>320000</v>
      </c>
      <c r="H119" s="19"/>
      <c r="I119" s="19"/>
      <c r="J119" s="23">
        <f t="shared" si="1"/>
        <v>320000</v>
      </c>
      <c r="K119" s="23">
        <v>140000</v>
      </c>
      <c r="L119" s="5">
        <v>50000</v>
      </c>
      <c r="M119" s="12">
        <f>J119-K119-L119</f>
        <v>130000</v>
      </c>
      <c r="N119" s="9"/>
      <c r="O119" s="17"/>
    </row>
    <row r="120" spans="2:15" ht="12.75">
      <c r="B120" s="19">
        <v>426913</v>
      </c>
      <c r="C120" s="19"/>
      <c r="D120" s="19"/>
      <c r="E120" s="19" t="s">
        <v>92</v>
      </c>
      <c r="F120" s="22"/>
      <c r="G120" s="22">
        <v>29000</v>
      </c>
      <c r="H120" s="19"/>
      <c r="I120" s="19"/>
      <c r="J120" s="23">
        <f t="shared" si="1"/>
        <v>29000</v>
      </c>
      <c r="K120" s="23"/>
      <c r="L120" s="5">
        <f>J120</f>
        <v>29000</v>
      </c>
      <c r="M120" s="12"/>
      <c r="N120" s="9"/>
      <c r="O120" s="17"/>
    </row>
    <row r="121" spans="2:15" ht="12.75">
      <c r="B121" s="34">
        <v>465100</v>
      </c>
      <c r="C121" s="19"/>
      <c r="D121" s="19"/>
      <c r="E121" s="34" t="s">
        <v>123</v>
      </c>
      <c r="F121" s="22"/>
      <c r="G121" s="11">
        <f>G122</f>
        <v>4193600</v>
      </c>
      <c r="H121" s="19"/>
      <c r="I121" s="19"/>
      <c r="J121" s="18">
        <f>G121</f>
        <v>4193600</v>
      </c>
      <c r="K121" s="18">
        <f>K122</f>
        <v>904000</v>
      </c>
      <c r="L121" s="11">
        <f>L122</f>
        <v>667200</v>
      </c>
      <c r="M121" s="11">
        <f>M122</f>
        <v>2622400</v>
      </c>
      <c r="N121" s="9"/>
      <c r="O121" s="17"/>
    </row>
    <row r="122" spans="2:15" ht="12.75">
      <c r="B122" s="19">
        <v>465112</v>
      </c>
      <c r="C122" s="19"/>
      <c r="D122" s="19"/>
      <c r="E122" s="3" t="s">
        <v>125</v>
      </c>
      <c r="F122" s="22"/>
      <c r="G122" s="22">
        <v>4193600</v>
      </c>
      <c r="H122" s="19"/>
      <c r="I122" s="19"/>
      <c r="J122" s="23">
        <f>G122</f>
        <v>4193600</v>
      </c>
      <c r="K122" s="23">
        <v>904000</v>
      </c>
      <c r="L122" s="5">
        <v>667200</v>
      </c>
      <c r="M122" s="12">
        <v>2622400</v>
      </c>
      <c r="N122" s="9"/>
      <c r="O122" s="17"/>
    </row>
    <row r="123" spans="2:15" ht="0.75" customHeight="1">
      <c r="B123" s="19"/>
      <c r="C123" s="19"/>
      <c r="D123" s="19"/>
      <c r="E123" s="19"/>
      <c r="F123" s="22"/>
      <c r="G123" s="22"/>
      <c r="H123" s="19"/>
      <c r="I123" s="19"/>
      <c r="J123" s="23"/>
      <c r="K123" s="23"/>
      <c r="L123" s="5"/>
      <c r="M123" s="9"/>
      <c r="N123" s="9"/>
      <c r="O123" s="17"/>
    </row>
    <row r="124" spans="2:15" ht="0.75" customHeight="1">
      <c r="B124" s="19"/>
      <c r="C124" s="19"/>
      <c r="D124" s="19"/>
      <c r="E124" s="19"/>
      <c r="F124" s="22"/>
      <c r="G124" s="22"/>
      <c r="H124" s="19"/>
      <c r="I124" s="19"/>
      <c r="J124" s="23"/>
      <c r="K124" s="23"/>
      <c r="L124" s="5"/>
      <c r="M124" s="9"/>
      <c r="N124" s="9"/>
      <c r="O124" s="17"/>
    </row>
    <row r="125" spans="2:15" ht="0.75" customHeight="1">
      <c r="B125" s="19"/>
      <c r="C125" s="19"/>
      <c r="D125" s="19"/>
      <c r="E125" s="19"/>
      <c r="F125" s="22"/>
      <c r="G125" s="22"/>
      <c r="H125" s="19"/>
      <c r="I125" s="19"/>
      <c r="J125" s="23"/>
      <c r="K125" s="23"/>
      <c r="L125" s="5"/>
      <c r="M125" s="9"/>
      <c r="N125" s="9"/>
      <c r="O125" s="17"/>
    </row>
    <row r="126" spans="2:15" ht="0" customHeight="1" hidden="1">
      <c r="B126" s="19"/>
      <c r="C126" s="19"/>
      <c r="D126" s="19"/>
      <c r="E126" s="19"/>
      <c r="F126" s="22"/>
      <c r="G126" s="22"/>
      <c r="H126" s="19"/>
      <c r="I126" s="19"/>
      <c r="J126" s="23"/>
      <c r="K126" s="23"/>
      <c r="L126" s="5"/>
      <c r="M126" s="9"/>
      <c r="N126" s="9"/>
      <c r="O126" s="17"/>
    </row>
    <row r="127" spans="2:15" ht="12.75">
      <c r="B127" s="20">
        <v>4810</v>
      </c>
      <c r="C127" s="19"/>
      <c r="D127" s="19"/>
      <c r="E127" s="20" t="s">
        <v>18</v>
      </c>
      <c r="F127" s="22"/>
      <c r="G127" s="24">
        <f>G128</f>
        <v>0</v>
      </c>
      <c r="H127" s="19"/>
      <c r="I127" s="19"/>
      <c r="J127" s="25">
        <f>J128</f>
        <v>0</v>
      </c>
      <c r="K127" s="23"/>
      <c r="L127" s="9"/>
      <c r="M127" s="5"/>
      <c r="N127" s="5"/>
      <c r="O127" s="17"/>
    </row>
    <row r="128" spans="2:15" ht="12.75">
      <c r="B128" s="19">
        <v>481911</v>
      </c>
      <c r="C128" s="20"/>
      <c r="D128" s="20"/>
      <c r="E128" s="19" t="s">
        <v>71</v>
      </c>
      <c r="F128" s="24"/>
      <c r="G128" s="22"/>
      <c r="H128" s="19"/>
      <c r="I128" s="19"/>
      <c r="J128" s="23"/>
      <c r="K128" s="23"/>
      <c r="L128" s="5"/>
      <c r="M128" s="9"/>
      <c r="N128" s="9"/>
      <c r="O128" s="17"/>
    </row>
    <row r="129" spans="2:15" ht="12.75">
      <c r="B129" s="20">
        <v>4820</v>
      </c>
      <c r="C129" s="19"/>
      <c r="D129" s="19"/>
      <c r="E129" s="20" t="s">
        <v>19</v>
      </c>
      <c r="F129" s="24">
        <f>F130+F132+F138</f>
        <v>60294000</v>
      </c>
      <c r="G129" s="24">
        <f>G131+G133+G134+G135+G136+G137</f>
        <v>12200000</v>
      </c>
      <c r="H129" s="19"/>
      <c r="I129" s="19"/>
      <c r="J129" s="25">
        <f>J130+J131+J132+J133+J134+J136+J137+J138</f>
        <v>72494000</v>
      </c>
      <c r="K129" s="25">
        <f>K133</f>
        <v>10800000</v>
      </c>
      <c r="L129" s="9">
        <f>L133</f>
        <v>1150000</v>
      </c>
      <c r="M129" s="11">
        <f>M130+M131+M132+M133+M134+M136+M137+M138</f>
        <v>60544000</v>
      </c>
      <c r="N129" s="5"/>
      <c r="O129" s="17"/>
    </row>
    <row r="130" spans="2:15" ht="12.75">
      <c r="B130" s="3">
        <v>482111</v>
      </c>
      <c r="C130" s="19"/>
      <c r="D130" s="19"/>
      <c r="E130" s="3" t="s">
        <v>102</v>
      </c>
      <c r="F130" s="5">
        <v>25293000</v>
      </c>
      <c r="G130" s="24"/>
      <c r="H130" s="19"/>
      <c r="I130" s="19"/>
      <c r="J130" s="6">
        <f>F130</f>
        <v>25293000</v>
      </c>
      <c r="K130" s="25"/>
      <c r="L130" s="9"/>
      <c r="M130" s="5">
        <v>25293000</v>
      </c>
      <c r="N130" s="5"/>
      <c r="O130" s="17"/>
    </row>
    <row r="131" spans="2:15" ht="12.75">
      <c r="B131" s="19">
        <v>482111</v>
      </c>
      <c r="C131" s="20"/>
      <c r="D131" s="20"/>
      <c r="E131" s="19" t="s">
        <v>72</v>
      </c>
      <c r="F131" s="22"/>
      <c r="G131" s="22">
        <v>30000</v>
      </c>
      <c r="H131" s="19"/>
      <c r="I131" s="19"/>
      <c r="J131" s="23">
        <f>G131</f>
        <v>30000</v>
      </c>
      <c r="K131" s="23"/>
      <c r="L131" s="5"/>
      <c r="M131" s="5">
        <v>30000</v>
      </c>
      <c r="N131" s="5"/>
      <c r="O131" s="17"/>
    </row>
    <row r="132" spans="2:15" ht="12.75">
      <c r="B132" s="19">
        <v>482122</v>
      </c>
      <c r="C132" s="19"/>
      <c r="D132" s="19"/>
      <c r="E132" s="19" t="s">
        <v>73</v>
      </c>
      <c r="F132" s="22">
        <v>30001000</v>
      </c>
      <c r="G132" s="22"/>
      <c r="H132" s="19"/>
      <c r="I132" s="19"/>
      <c r="J132" s="23">
        <f>F132</f>
        <v>30001000</v>
      </c>
      <c r="K132" s="23"/>
      <c r="L132" s="5"/>
      <c r="M132" s="5">
        <v>30001000</v>
      </c>
      <c r="N132" s="5"/>
      <c r="O132" s="17"/>
    </row>
    <row r="133" spans="2:15" ht="12.75">
      <c r="B133" s="19">
        <v>482122</v>
      </c>
      <c r="C133" s="19"/>
      <c r="D133" s="19"/>
      <c r="E133" s="19" t="s">
        <v>74</v>
      </c>
      <c r="F133" s="22"/>
      <c r="G133" s="22">
        <v>12100000</v>
      </c>
      <c r="H133" s="19"/>
      <c r="I133" s="19"/>
      <c r="J133" s="23">
        <f>G133</f>
        <v>12100000</v>
      </c>
      <c r="K133" s="23">
        <v>10800000</v>
      </c>
      <c r="L133" s="5">
        <v>1150000</v>
      </c>
      <c r="M133" s="5">
        <f>J133-K133-L133</f>
        <v>150000</v>
      </c>
      <c r="N133" s="5"/>
      <c r="O133" s="17"/>
    </row>
    <row r="134" spans="2:15" ht="12.75">
      <c r="B134" s="19">
        <v>482131</v>
      </c>
      <c r="C134" s="19"/>
      <c r="D134" s="19"/>
      <c r="E134" s="19" t="s">
        <v>83</v>
      </c>
      <c r="F134" s="22"/>
      <c r="G134" s="22">
        <v>50000</v>
      </c>
      <c r="H134" s="19"/>
      <c r="I134" s="19"/>
      <c r="J134" s="23">
        <f>G134</f>
        <v>50000</v>
      </c>
      <c r="K134" s="23"/>
      <c r="L134" s="5"/>
      <c r="M134" s="5">
        <f>J134</f>
        <v>50000</v>
      </c>
      <c r="N134" s="5"/>
      <c r="O134" s="17"/>
    </row>
    <row r="135" spans="2:15" ht="12.75">
      <c r="B135" s="19">
        <v>482191</v>
      </c>
      <c r="C135" s="19"/>
      <c r="D135" s="19"/>
      <c r="E135" s="19" t="s">
        <v>75</v>
      </c>
      <c r="F135" s="22"/>
      <c r="G135" s="22"/>
      <c r="H135" s="19"/>
      <c r="I135" s="19"/>
      <c r="J135" s="23">
        <f>G135</f>
        <v>0</v>
      </c>
      <c r="K135" s="23"/>
      <c r="L135" s="5"/>
      <c r="M135" s="5"/>
      <c r="N135" s="5"/>
      <c r="O135" s="17"/>
    </row>
    <row r="136" spans="2:15" ht="12.75">
      <c r="B136" s="19">
        <v>482211</v>
      </c>
      <c r="C136" s="19"/>
      <c r="D136" s="19"/>
      <c r="E136" s="19" t="s">
        <v>76</v>
      </c>
      <c r="F136" s="22"/>
      <c r="G136" s="22">
        <v>10000</v>
      </c>
      <c r="H136" s="19"/>
      <c r="I136" s="19"/>
      <c r="J136" s="23">
        <v>10000</v>
      </c>
      <c r="K136" s="23"/>
      <c r="L136" s="5"/>
      <c r="M136" s="5">
        <v>10000</v>
      </c>
      <c r="N136" s="5"/>
      <c r="O136" s="17"/>
    </row>
    <row r="137" spans="2:15" ht="12.75">
      <c r="B137" s="19">
        <v>482231</v>
      </c>
      <c r="C137" s="19"/>
      <c r="D137" s="19"/>
      <c r="E137" s="19" t="s">
        <v>77</v>
      </c>
      <c r="F137" s="22"/>
      <c r="G137" s="22">
        <v>10000</v>
      </c>
      <c r="H137" s="19"/>
      <c r="I137" s="19"/>
      <c r="J137" s="23">
        <v>10000</v>
      </c>
      <c r="K137" s="23"/>
      <c r="L137" s="5"/>
      <c r="M137" s="5">
        <v>10000</v>
      </c>
      <c r="N137" s="5"/>
      <c r="O137" s="17"/>
    </row>
    <row r="138" spans="2:15" ht="12.75">
      <c r="B138" s="19">
        <v>4822</v>
      </c>
      <c r="C138" s="19"/>
      <c r="D138" s="19"/>
      <c r="E138" s="19" t="s">
        <v>20</v>
      </c>
      <c r="F138" s="22">
        <v>5000000</v>
      </c>
      <c r="G138" s="22"/>
      <c r="H138" s="19"/>
      <c r="I138" s="19"/>
      <c r="J138" s="23">
        <v>5000000</v>
      </c>
      <c r="K138" s="23"/>
      <c r="L138" s="5"/>
      <c r="M138" s="12">
        <v>5000000</v>
      </c>
      <c r="N138" s="9"/>
      <c r="O138" s="17"/>
    </row>
    <row r="139" spans="2:15" ht="12.75">
      <c r="B139" s="20">
        <v>483111</v>
      </c>
      <c r="C139" s="19"/>
      <c r="D139" s="19"/>
      <c r="E139" s="20" t="s">
        <v>86</v>
      </c>
      <c r="F139" s="22"/>
      <c r="G139" s="24">
        <f>G140</f>
        <v>2000000</v>
      </c>
      <c r="H139" s="19"/>
      <c r="I139" s="19"/>
      <c r="J139" s="25">
        <f>J140</f>
        <v>2000000</v>
      </c>
      <c r="K139" s="23"/>
      <c r="L139" s="5"/>
      <c r="M139" s="9">
        <f>M140</f>
        <v>2000000</v>
      </c>
      <c r="N139" s="9"/>
      <c r="O139" s="17"/>
    </row>
    <row r="140" spans="2:15" ht="12.75">
      <c r="B140" s="19">
        <v>483111</v>
      </c>
      <c r="C140" s="19"/>
      <c r="D140" s="19"/>
      <c r="E140" s="19" t="s">
        <v>86</v>
      </c>
      <c r="F140" s="22"/>
      <c r="G140" s="22">
        <v>2000000</v>
      </c>
      <c r="H140" s="19"/>
      <c r="I140" s="19"/>
      <c r="J140" s="23">
        <f>G140</f>
        <v>2000000</v>
      </c>
      <c r="K140" s="23"/>
      <c r="L140" s="5"/>
      <c r="M140" s="12">
        <v>2000000</v>
      </c>
      <c r="N140" s="9"/>
      <c r="O140" s="17"/>
    </row>
    <row r="141" spans="2:15" ht="12.75">
      <c r="B141" s="20">
        <v>512</v>
      </c>
      <c r="C141" s="19"/>
      <c r="D141" s="19"/>
      <c r="E141" s="20" t="s">
        <v>21</v>
      </c>
      <c r="F141" s="22"/>
      <c r="G141" s="24">
        <f>G142+G143+G144+G146+G147</f>
        <v>500000</v>
      </c>
      <c r="H141" s="19"/>
      <c r="I141" s="19"/>
      <c r="J141" s="25">
        <f>G141</f>
        <v>500000</v>
      </c>
      <c r="K141" s="23"/>
      <c r="L141" s="5"/>
      <c r="M141" s="11">
        <f>M142+M143+M144+M146+M147</f>
        <v>500000</v>
      </c>
      <c r="N141" s="9"/>
      <c r="O141" s="17"/>
    </row>
    <row r="142" spans="2:15" ht="12.75">
      <c r="B142" s="3">
        <v>512211</v>
      </c>
      <c r="C142" s="19"/>
      <c r="D142" s="19"/>
      <c r="E142" s="3" t="s">
        <v>103</v>
      </c>
      <c r="F142" s="22"/>
      <c r="G142" s="5">
        <v>200000</v>
      </c>
      <c r="H142" s="19"/>
      <c r="I142" s="19"/>
      <c r="J142" s="6">
        <f>G142</f>
        <v>200000</v>
      </c>
      <c r="K142" s="23"/>
      <c r="L142" s="5"/>
      <c r="M142" s="12">
        <f>J142</f>
        <v>200000</v>
      </c>
      <c r="N142" s="9"/>
      <c r="O142" s="17"/>
    </row>
    <row r="143" spans="2:15" ht="12.75">
      <c r="B143" s="19">
        <v>512221</v>
      </c>
      <c r="C143" s="19"/>
      <c r="D143" s="19"/>
      <c r="E143" s="19" t="s">
        <v>89</v>
      </c>
      <c r="F143" s="22"/>
      <c r="G143" s="22">
        <v>100000</v>
      </c>
      <c r="H143" s="19"/>
      <c r="I143" s="19"/>
      <c r="J143" s="23">
        <f>G142:G143</f>
        <v>100000</v>
      </c>
      <c r="K143" s="23"/>
      <c r="L143" s="5"/>
      <c r="M143" s="12">
        <v>100000</v>
      </c>
      <c r="N143" s="9"/>
      <c r="O143" s="17"/>
    </row>
    <row r="144" spans="2:15" ht="12.75">
      <c r="B144" s="19">
        <v>512222</v>
      </c>
      <c r="C144" s="19"/>
      <c r="D144" s="19"/>
      <c r="E144" s="19" t="s">
        <v>88</v>
      </c>
      <c r="F144" s="22"/>
      <c r="G144" s="22">
        <v>20000</v>
      </c>
      <c r="H144" s="19"/>
      <c r="I144" s="19"/>
      <c r="J144" s="23">
        <f>G144</f>
        <v>20000</v>
      </c>
      <c r="K144" s="23"/>
      <c r="L144" s="5"/>
      <c r="M144" s="12">
        <v>20000</v>
      </c>
      <c r="N144" s="9"/>
      <c r="O144" s="17"/>
    </row>
    <row r="145" spans="2:15" ht="12.75">
      <c r="B145" s="19">
        <v>512232</v>
      </c>
      <c r="C145" s="19"/>
      <c r="D145" s="19"/>
      <c r="E145" s="3" t="s">
        <v>106</v>
      </c>
      <c r="F145" s="22"/>
      <c r="G145" s="22"/>
      <c r="H145" s="19"/>
      <c r="I145" s="19"/>
      <c r="J145" s="23">
        <f>G145</f>
        <v>0</v>
      </c>
      <c r="K145" s="23"/>
      <c r="L145" s="5"/>
      <c r="M145" s="12"/>
      <c r="N145" s="9"/>
      <c r="O145" s="17"/>
    </row>
    <row r="146" spans="2:15" ht="12.75">
      <c r="B146" s="19">
        <v>512411</v>
      </c>
      <c r="C146" s="19"/>
      <c r="D146" s="19"/>
      <c r="E146" s="19" t="s">
        <v>91</v>
      </c>
      <c r="F146" s="22"/>
      <c r="G146" s="22">
        <v>60000</v>
      </c>
      <c r="H146" s="19"/>
      <c r="I146" s="19"/>
      <c r="J146" s="23">
        <f>G146</f>
        <v>60000</v>
      </c>
      <c r="K146" s="23"/>
      <c r="L146" s="5"/>
      <c r="M146" s="12">
        <v>60000</v>
      </c>
      <c r="N146" s="9"/>
      <c r="O146" s="17"/>
    </row>
    <row r="147" spans="2:15" ht="12.75">
      <c r="B147" s="19">
        <v>512241</v>
      </c>
      <c r="C147" s="19"/>
      <c r="D147" s="19"/>
      <c r="E147" s="3" t="s">
        <v>104</v>
      </c>
      <c r="F147" s="22"/>
      <c r="G147" s="22">
        <v>120000</v>
      </c>
      <c r="H147" s="19"/>
      <c r="I147" s="19"/>
      <c r="J147" s="23">
        <f>G147</f>
        <v>120000</v>
      </c>
      <c r="K147" s="23"/>
      <c r="L147" s="5"/>
      <c r="M147" s="12">
        <v>120000</v>
      </c>
      <c r="N147" s="9"/>
      <c r="O147" s="17"/>
    </row>
    <row r="148" spans="2:15" ht="12.75" hidden="1">
      <c r="B148" s="19"/>
      <c r="C148" s="19"/>
      <c r="D148" s="19"/>
      <c r="E148" s="4"/>
      <c r="F148" s="24"/>
      <c r="G148" s="9"/>
      <c r="H148" s="19"/>
      <c r="I148" s="19"/>
      <c r="J148" s="10"/>
      <c r="K148" s="25"/>
      <c r="L148" s="9"/>
      <c r="M148" s="5"/>
      <c r="N148" s="5"/>
      <c r="O148" s="17"/>
    </row>
    <row r="149" spans="2:15" ht="12.75" hidden="1">
      <c r="B149" s="19"/>
      <c r="C149" s="20"/>
      <c r="D149" s="20"/>
      <c r="E149" s="19"/>
      <c r="F149" s="22"/>
      <c r="G149" s="22"/>
      <c r="H149" s="19"/>
      <c r="I149" s="19"/>
      <c r="J149" s="23"/>
      <c r="K149" s="23"/>
      <c r="L149" s="5"/>
      <c r="M149" s="9"/>
      <c r="N149" s="9"/>
      <c r="O149" s="17"/>
    </row>
    <row r="150" spans="2:15" ht="12.75" hidden="1">
      <c r="B150" s="20"/>
      <c r="C150" s="19"/>
      <c r="D150" s="19"/>
      <c r="E150" s="20"/>
      <c r="F150" s="22"/>
      <c r="G150" s="24"/>
      <c r="H150" s="19"/>
      <c r="I150" s="19"/>
      <c r="J150" s="25"/>
      <c r="K150" s="25"/>
      <c r="L150" s="9"/>
      <c r="M150" s="5"/>
      <c r="N150" s="5"/>
      <c r="O150" s="17"/>
    </row>
    <row r="151" spans="2:15" ht="0.75" customHeight="1" hidden="1">
      <c r="B151" s="19"/>
      <c r="C151" s="20"/>
      <c r="D151" s="20"/>
      <c r="E151" s="19"/>
      <c r="F151" s="22"/>
      <c r="G151" s="22"/>
      <c r="H151" s="19"/>
      <c r="I151" s="19"/>
      <c r="J151" s="23"/>
      <c r="K151" s="23"/>
      <c r="L151" s="5"/>
      <c r="M151" s="5"/>
      <c r="N151" s="5"/>
      <c r="O151" s="17"/>
    </row>
    <row r="152" spans="2:15" ht="12.75" hidden="1">
      <c r="B152" s="19"/>
      <c r="C152" s="19"/>
      <c r="D152" s="19"/>
      <c r="E152" s="19"/>
      <c r="F152" s="24"/>
      <c r="G152" s="22"/>
      <c r="H152" s="19"/>
      <c r="I152" s="19"/>
      <c r="J152" s="23"/>
      <c r="K152" s="23"/>
      <c r="L152" s="5"/>
      <c r="M152" s="11"/>
      <c r="N152" s="11"/>
      <c r="O152" s="17"/>
    </row>
    <row r="153" spans="2:15" ht="12.75" hidden="1">
      <c r="B153" s="19"/>
      <c r="C153" s="19"/>
      <c r="D153" s="19"/>
      <c r="E153" s="3"/>
      <c r="F153" s="24"/>
      <c r="G153" s="22"/>
      <c r="H153" s="19"/>
      <c r="I153" s="19"/>
      <c r="J153" s="23"/>
      <c r="K153" s="23"/>
      <c r="L153" s="5"/>
      <c r="M153" s="11"/>
      <c r="N153" s="11"/>
      <c r="O153" s="17"/>
    </row>
    <row r="154" spans="2:15" ht="12" customHeight="1">
      <c r="B154" s="19"/>
      <c r="C154" s="19"/>
      <c r="D154" s="19"/>
      <c r="E154" s="19"/>
      <c r="F154" s="24"/>
      <c r="G154" s="22"/>
      <c r="H154" s="19"/>
      <c r="I154" s="19"/>
      <c r="J154" s="23"/>
      <c r="K154" s="23"/>
      <c r="L154" s="5"/>
      <c r="M154" s="11"/>
      <c r="N154" s="11"/>
      <c r="O154" s="17"/>
    </row>
    <row r="155" spans="2:15" ht="12.75" hidden="1">
      <c r="B155" s="19"/>
      <c r="C155" s="19"/>
      <c r="D155" s="19"/>
      <c r="E155" s="19"/>
      <c r="F155" s="24"/>
      <c r="G155" s="22"/>
      <c r="H155" s="19"/>
      <c r="I155" s="19"/>
      <c r="J155" s="23"/>
      <c r="K155" s="23"/>
      <c r="L155" s="5"/>
      <c r="M155" s="11"/>
      <c r="N155" s="11"/>
      <c r="O155" s="17"/>
    </row>
    <row r="156" spans="2:15" ht="12.75">
      <c r="B156" s="19"/>
      <c r="C156" s="19"/>
      <c r="D156" s="19"/>
      <c r="E156" s="20" t="s">
        <v>22</v>
      </c>
      <c r="F156" s="24">
        <f>F129+F97+F77+F33</f>
        <v>64238000</v>
      </c>
      <c r="G156" s="24">
        <f>G141+G139+G129+G121+G110+G97+G92+G77+G72+G33+G28+G25+G20+G18+G15</f>
        <v>77392440</v>
      </c>
      <c r="H156" s="19"/>
      <c r="I156" s="19"/>
      <c r="J156" s="25">
        <f>F156+G156</f>
        <v>141630440</v>
      </c>
      <c r="K156" s="10">
        <f>K129+K121+K110+K97+K77+K72+K33+K28+K25+K18+K15</f>
        <v>27462200</v>
      </c>
      <c r="L156" s="11">
        <f>L129+L121+L110+L97+L92+L77+L33+L25+L18+L15</f>
        <v>11279800</v>
      </c>
      <c r="M156" s="11">
        <f>M141+M139+M129+M121+M110+M97+M92+M77+M72+M33+M28+M25+M20+M18+M15</f>
        <v>102888440</v>
      </c>
      <c r="N156" s="5"/>
      <c r="O156" s="17">
        <f>J156-N156</f>
        <v>141630440</v>
      </c>
    </row>
    <row r="157" spans="2:15" ht="12.75">
      <c r="B157" s="19"/>
      <c r="C157" s="19"/>
      <c r="D157" s="19"/>
      <c r="E157" s="20" t="s">
        <v>26</v>
      </c>
      <c r="F157" s="24"/>
      <c r="G157" s="24"/>
      <c r="H157" s="20"/>
      <c r="I157" s="20"/>
      <c r="J157" s="25"/>
      <c r="K157" s="25"/>
      <c r="L157" s="11"/>
      <c r="M157" s="11"/>
      <c r="N157" s="11"/>
      <c r="O157" s="17"/>
    </row>
    <row r="158" spans="2:15" ht="12.75">
      <c r="B158" s="19">
        <v>791111</v>
      </c>
      <c r="C158" s="19"/>
      <c r="D158" s="19"/>
      <c r="E158" s="20" t="s">
        <v>27</v>
      </c>
      <c r="F158" s="24">
        <f>F156</f>
        <v>64238000</v>
      </c>
      <c r="G158" s="24"/>
      <c r="H158" s="20"/>
      <c r="I158" s="20"/>
      <c r="J158" s="25">
        <f>F158</f>
        <v>64238000</v>
      </c>
      <c r="K158" s="25"/>
      <c r="L158" s="11"/>
      <c r="M158" s="11">
        <f>F158</f>
        <v>64238000</v>
      </c>
      <c r="N158" s="11"/>
      <c r="O158" s="17"/>
    </row>
    <row r="159" spans="2:15" ht="12.75">
      <c r="B159" s="19">
        <v>791111</v>
      </c>
      <c r="C159" s="19"/>
      <c r="D159" s="19"/>
      <c r="E159" s="20" t="s">
        <v>94</v>
      </c>
      <c r="F159" s="24"/>
      <c r="G159" s="24">
        <f>G156</f>
        <v>77392440</v>
      </c>
      <c r="H159" s="20"/>
      <c r="I159" s="20"/>
      <c r="J159" s="25">
        <f>G159</f>
        <v>77392440</v>
      </c>
      <c r="K159" s="25">
        <f>K156</f>
        <v>27462200</v>
      </c>
      <c r="L159" s="11">
        <f>L156</f>
        <v>11279800</v>
      </c>
      <c r="M159" s="11">
        <f>G159-K159-L159</f>
        <v>38650440</v>
      </c>
      <c r="N159" s="11"/>
      <c r="O159" s="17"/>
    </row>
    <row r="160" spans="2:15" ht="12.75" hidden="1">
      <c r="B160" s="19"/>
      <c r="C160" s="19"/>
      <c r="D160" s="19"/>
      <c r="E160" s="20"/>
      <c r="F160" s="24"/>
      <c r="G160" s="24"/>
      <c r="H160" s="20"/>
      <c r="I160" s="20"/>
      <c r="J160" s="25"/>
      <c r="K160" s="25"/>
      <c r="L160" s="11"/>
      <c r="M160" s="11"/>
      <c r="N160" s="11"/>
      <c r="O160" s="17"/>
    </row>
    <row r="161" spans="2:15" ht="12.75" hidden="1">
      <c r="B161" s="19"/>
      <c r="C161" s="19"/>
      <c r="D161" s="19"/>
      <c r="E161" s="20"/>
      <c r="F161" s="24"/>
      <c r="G161" s="24"/>
      <c r="H161" s="20"/>
      <c r="I161" s="20"/>
      <c r="J161" s="25"/>
      <c r="K161" s="25"/>
      <c r="L161" s="11"/>
      <c r="M161" s="11"/>
      <c r="N161" s="11"/>
      <c r="O161" s="17"/>
    </row>
    <row r="162" spans="2:15" ht="0.75" customHeight="1">
      <c r="B162" s="19"/>
      <c r="C162" s="19"/>
      <c r="D162" s="19"/>
      <c r="E162" s="20"/>
      <c r="F162" s="24"/>
      <c r="G162" s="24"/>
      <c r="H162" s="20"/>
      <c r="I162" s="20"/>
      <c r="J162" s="25"/>
      <c r="K162" s="25"/>
      <c r="L162" s="11"/>
      <c r="M162" s="11"/>
      <c r="N162" s="11"/>
      <c r="O162" s="17"/>
    </row>
    <row r="163" spans="2:15" ht="0.75" customHeight="1">
      <c r="B163" s="19"/>
      <c r="C163" s="19"/>
      <c r="D163" s="19"/>
      <c r="E163" s="20"/>
      <c r="F163" s="24"/>
      <c r="G163" s="24"/>
      <c r="H163" s="20"/>
      <c r="I163" s="20"/>
      <c r="J163" s="25"/>
      <c r="K163" s="25"/>
      <c r="L163" s="11"/>
      <c r="M163" s="11"/>
      <c r="N163" s="11"/>
      <c r="O163" s="17"/>
    </row>
    <row r="164" spans="2:15" ht="12.75" hidden="1">
      <c r="B164" s="19"/>
      <c r="C164" s="19"/>
      <c r="D164" s="19"/>
      <c r="E164" s="20"/>
      <c r="F164" s="24"/>
      <c r="G164" s="24"/>
      <c r="H164" s="20"/>
      <c r="I164" s="20"/>
      <c r="J164" s="25"/>
      <c r="K164" s="25"/>
      <c r="L164" s="11"/>
      <c r="M164" s="11"/>
      <c r="N164" s="11"/>
      <c r="O164" s="17"/>
    </row>
    <row r="165" spans="2:15" ht="12.75" hidden="1">
      <c r="B165" s="19"/>
      <c r="C165" s="19"/>
      <c r="D165" s="19"/>
      <c r="E165" s="20"/>
      <c r="F165" s="24"/>
      <c r="G165" s="24"/>
      <c r="H165" s="20"/>
      <c r="I165" s="20"/>
      <c r="J165" s="25"/>
      <c r="K165" s="25"/>
      <c r="L165" s="11"/>
      <c r="M165" s="11"/>
      <c r="N165" s="11"/>
      <c r="O165" s="17"/>
    </row>
    <row r="166" spans="2:16" ht="12.75" hidden="1">
      <c r="B166" s="19"/>
      <c r="C166" s="19"/>
      <c r="D166" s="19"/>
      <c r="E166" s="20"/>
      <c r="F166" s="24"/>
      <c r="G166" s="24"/>
      <c r="H166" s="20"/>
      <c r="I166" s="20"/>
      <c r="J166" s="25"/>
      <c r="K166" s="25"/>
      <c r="L166" s="11"/>
      <c r="M166" s="11"/>
      <c r="N166" s="11"/>
      <c r="O166" s="17"/>
      <c r="P166" s="21"/>
    </row>
    <row r="167" spans="2:16" ht="12.75">
      <c r="B167" s="19"/>
      <c r="C167" s="19"/>
      <c r="D167" s="19"/>
      <c r="E167" s="20"/>
      <c r="F167" s="24"/>
      <c r="G167" s="24"/>
      <c r="H167" s="20"/>
      <c r="I167" s="20"/>
      <c r="J167" s="25"/>
      <c r="K167" s="25"/>
      <c r="L167" s="11"/>
      <c r="M167" s="11"/>
      <c r="N167" s="11"/>
      <c r="O167" s="17"/>
      <c r="P167" s="21"/>
    </row>
    <row r="168" spans="2:16" ht="12.75">
      <c r="B168" s="19"/>
      <c r="C168" s="19"/>
      <c r="D168" s="19"/>
      <c r="E168" s="20" t="s">
        <v>85</v>
      </c>
      <c r="F168" s="24">
        <f>F158</f>
        <v>64238000</v>
      </c>
      <c r="G168" s="24"/>
      <c r="H168" s="20"/>
      <c r="I168" s="20"/>
      <c r="J168" s="25">
        <f>J158+J159</f>
        <v>141630440</v>
      </c>
      <c r="K168" s="25">
        <f>K159</f>
        <v>27462200</v>
      </c>
      <c r="L168" s="11">
        <f>L159</f>
        <v>11279800</v>
      </c>
      <c r="M168" s="11">
        <f>M158+M159</f>
        <v>102888440</v>
      </c>
      <c r="N168" s="11"/>
      <c r="O168" s="17"/>
      <c r="P168" s="21"/>
    </row>
    <row r="169" spans="2:16" ht="12.75">
      <c r="B169" s="19"/>
      <c r="C169" s="19"/>
      <c r="D169" s="19"/>
      <c r="E169" s="20"/>
      <c r="F169" s="24"/>
      <c r="G169" s="24"/>
      <c r="H169" s="20"/>
      <c r="I169" s="20"/>
      <c r="J169" s="25"/>
      <c r="K169" s="25"/>
      <c r="L169" s="11"/>
      <c r="M169" s="11"/>
      <c r="N169" s="11"/>
      <c r="O169" s="17"/>
      <c r="P169" s="21"/>
    </row>
    <row r="170" spans="2:16" ht="12.75">
      <c r="B170" s="19"/>
      <c r="C170" s="19"/>
      <c r="D170" s="19"/>
      <c r="E170" s="20"/>
      <c r="F170" s="24"/>
      <c r="G170" s="24"/>
      <c r="H170" s="20"/>
      <c r="I170" s="20"/>
      <c r="J170" s="25"/>
      <c r="K170" s="25"/>
      <c r="L170" s="11"/>
      <c r="M170" s="11"/>
      <c r="N170" s="11"/>
      <c r="O170" s="17"/>
      <c r="P170" s="21"/>
    </row>
    <row r="171" spans="2:15" ht="12.75">
      <c r="B171" s="19"/>
      <c r="C171" s="19"/>
      <c r="D171" s="19"/>
      <c r="E171" s="3"/>
      <c r="F171" s="5"/>
      <c r="G171" s="5"/>
      <c r="H171" s="3"/>
      <c r="I171" s="3"/>
      <c r="J171" s="6"/>
      <c r="K171" s="6"/>
      <c r="L171" s="5"/>
      <c r="M171" s="11"/>
      <c r="N171" s="11"/>
      <c r="O171" s="17"/>
    </row>
    <row r="172" spans="2:15" ht="12.75">
      <c r="B172" s="20"/>
      <c r="C172" s="20"/>
      <c r="D172" s="20"/>
      <c r="E172" s="20"/>
      <c r="F172" s="24"/>
      <c r="G172" s="24"/>
      <c r="H172" s="20"/>
      <c r="I172" s="20"/>
      <c r="J172" s="25"/>
      <c r="K172" s="25"/>
      <c r="L172" s="11"/>
      <c r="M172" s="11"/>
      <c r="N172" s="11"/>
      <c r="O172" s="17"/>
    </row>
    <row r="173" spans="2:12" ht="12.75">
      <c r="B173" s="20"/>
      <c r="C173" s="20"/>
      <c r="D173" s="20"/>
      <c r="E173" s="3"/>
      <c r="F173" s="3"/>
      <c r="G173" s="5"/>
      <c r="H173" s="3"/>
      <c r="I173" s="3"/>
      <c r="J173" s="6"/>
      <c r="K173" s="6"/>
      <c r="L173" s="5"/>
    </row>
    <row r="174" spans="2:12" ht="12.75">
      <c r="B174" s="20"/>
      <c r="C174" s="20"/>
      <c r="D174" s="20"/>
      <c r="E174" s="3"/>
      <c r="F174" s="3"/>
      <c r="G174" s="3"/>
      <c r="H174" s="3"/>
      <c r="I174" s="3"/>
      <c r="J174" s="3"/>
      <c r="K174" s="3"/>
      <c r="L174" s="32"/>
    </row>
    <row r="175" spans="2:11" ht="12.75">
      <c r="B175" s="19"/>
      <c r="C175" s="19"/>
      <c r="D175" s="19"/>
      <c r="E175" s="3"/>
      <c r="F175" s="19"/>
      <c r="G175" s="19"/>
      <c r="H175" s="19"/>
      <c r="I175" s="19"/>
      <c r="J175" s="19"/>
      <c r="K175" s="19"/>
    </row>
    <row r="177" spans="2:10" ht="12.75">
      <c r="B177" s="3"/>
      <c r="C177" s="3"/>
      <c r="D177" s="3"/>
      <c r="E177" s="3"/>
      <c r="F177" s="3"/>
      <c r="G177" s="3"/>
      <c r="H177" s="3"/>
      <c r="I177" s="3"/>
      <c r="J177" s="3"/>
    </row>
  </sheetData>
  <sheetProtection/>
  <printOptions/>
  <pageMargins left="0.75" right="0.75" top="0.19" bottom="0.18" header="0.17" footer="0.19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0.2890625" style="0" customWidth="1"/>
    <col min="2" max="2" width="6.00390625" style="0" customWidth="1"/>
    <col min="3" max="3" width="0.13671875" style="0" hidden="1" customWidth="1"/>
    <col min="4" max="4" width="0.13671875" style="0" customWidth="1"/>
    <col min="5" max="5" width="19.140625" style="0" customWidth="1"/>
    <col min="6" max="6" width="10.57421875" style="0" customWidth="1"/>
    <col min="7" max="7" width="11.8515625" style="0" customWidth="1"/>
    <col min="8" max="9" width="9.140625" style="0" hidden="1" customWidth="1"/>
    <col min="10" max="10" width="11.8515625" style="0" customWidth="1"/>
    <col min="11" max="11" width="14.8515625" style="0" customWidth="1"/>
    <col min="12" max="12" width="13.140625" style="0" customWidth="1"/>
    <col min="13" max="14" width="11.8515625" style="0" customWidth="1"/>
    <col min="15" max="15" width="9.8515625" style="0" bestFit="1" customWidth="1"/>
    <col min="16" max="16" width="13.421875" style="0" bestFit="1" customWidth="1"/>
  </cols>
  <sheetData>
    <row r="1" spans="2:15" ht="12.75">
      <c r="B1" s="19"/>
      <c r="C1" s="19"/>
      <c r="D1" s="19"/>
      <c r="E1" s="20"/>
      <c r="F1" s="31"/>
      <c r="G1" s="24"/>
      <c r="H1" s="20"/>
      <c r="I1" s="20"/>
      <c r="J1" s="25"/>
      <c r="K1" s="25"/>
      <c r="L1" s="2"/>
      <c r="M1" s="2"/>
      <c r="N1" s="2"/>
      <c r="O1" s="16"/>
    </row>
    <row r="2" spans="2:15" ht="0.75" customHeight="1" hidden="1">
      <c r="B2" s="19"/>
      <c r="C2" s="19"/>
      <c r="D2" s="19"/>
      <c r="E2" s="20"/>
      <c r="F2" s="24"/>
      <c r="G2" s="24"/>
      <c r="H2" s="20"/>
      <c r="I2" s="20"/>
      <c r="J2" s="25"/>
      <c r="K2" s="25"/>
      <c r="L2" s="2"/>
      <c r="M2" s="1"/>
      <c r="N2" s="1"/>
      <c r="O2" s="15"/>
    </row>
    <row r="3" spans="2:15" ht="12.75" hidden="1">
      <c r="B3" s="19"/>
      <c r="C3" s="19"/>
      <c r="D3" s="19"/>
      <c r="E3" s="19"/>
      <c r="F3" s="22"/>
      <c r="G3" s="22"/>
      <c r="H3" s="19"/>
      <c r="I3" s="19"/>
      <c r="J3" s="23"/>
      <c r="K3" s="23"/>
      <c r="L3" s="1"/>
      <c r="M3" s="1"/>
      <c r="N3" s="1"/>
      <c r="O3" s="15"/>
    </row>
    <row r="4" spans="2:15" ht="12.75" hidden="1">
      <c r="B4" s="19"/>
      <c r="C4" s="19"/>
      <c r="D4" s="19"/>
      <c r="E4" s="19"/>
      <c r="F4" s="22"/>
      <c r="G4" s="22"/>
      <c r="H4" s="19"/>
      <c r="I4" s="19"/>
      <c r="J4" s="23"/>
      <c r="K4" s="23"/>
      <c r="L4" s="5"/>
      <c r="M4" s="5"/>
      <c r="N4" s="5"/>
      <c r="O4" s="17"/>
    </row>
    <row r="5" spans="2:15" ht="12.75" hidden="1">
      <c r="B5" s="19"/>
      <c r="C5" s="19"/>
      <c r="D5" s="19"/>
      <c r="E5" s="19"/>
      <c r="F5" s="22"/>
      <c r="G5" s="22"/>
      <c r="H5" s="19"/>
      <c r="I5" s="19"/>
      <c r="J5" s="23"/>
      <c r="K5" s="23"/>
      <c r="L5" s="5"/>
      <c r="M5" s="5"/>
      <c r="N5" s="5"/>
      <c r="O5" s="17"/>
    </row>
    <row r="6" spans="2:15" ht="12.75" hidden="1">
      <c r="B6" s="19"/>
      <c r="C6" s="19"/>
      <c r="D6" s="19"/>
      <c r="E6" s="19"/>
      <c r="F6" s="22"/>
      <c r="G6" s="22"/>
      <c r="H6" s="19"/>
      <c r="I6" s="19"/>
      <c r="J6" s="23"/>
      <c r="K6" s="23"/>
      <c r="L6" s="5"/>
      <c r="M6" s="5"/>
      <c r="N6" s="5"/>
      <c r="O6" s="17"/>
    </row>
    <row r="7" spans="2:15" ht="12.75" hidden="1">
      <c r="B7" s="19"/>
      <c r="C7" s="19"/>
      <c r="D7" s="19"/>
      <c r="E7" s="19"/>
      <c r="F7" s="22" t="s">
        <v>23</v>
      </c>
      <c r="G7" s="22"/>
      <c r="H7" s="19"/>
      <c r="I7" s="19"/>
      <c r="J7" s="23"/>
      <c r="K7" s="23"/>
      <c r="L7" s="5"/>
      <c r="M7" s="5"/>
      <c r="N7" s="5"/>
      <c r="O7" s="17"/>
    </row>
    <row r="8" spans="2:15" ht="12.75">
      <c r="B8" s="19"/>
      <c r="C8" s="19"/>
      <c r="D8" s="19"/>
      <c r="E8" s="3" t="s">
        <v>116</v>
      </c>
      <c r="F8" s="22"/>
      <c r="G8" s="22"/>
      <c r="H8" s="19"/>
      <c r="I8" s="19"/>
      <c r="J8" s="23"/>
      <c r="K8" s="23"/>
      <c r="L8" s="5"/>
      <c r="M8" s="5"/>
      <c r="N8" s="5"/>
      <c r="O8" s="17"/>
    </row>
    <row r="9" spans="2:15" ht="12.75">
      <c r="B9" s="19"/>
      <c r="C9" s="19"/>
      <c r="D9" s="19"/>
      <c r="E9" s="3"/>
      <c r="F9" s="22"/>
      <c r="G9" s="22"/>
      <c r="H9" s="19"/>
      <c r="I9" s="19"/>
      <c r="J9" s="23"/>
      <c r="K9" s="23"/>
      <c r="L9" s="5"/>
      <c r="M9" s="5"/>
      <c r="N9" s="5"/>
      <c r="O9" s="17"/>
    </row>
    <row r="10" spans="2:15" ht="12.75">
      <c r="B10" s="19"/>
      <c r="C10" s="19"/>
      <c r="D10" s="19"/>
      <c r="E10" s="3" t="s">
        <v>118</v>
      </c>
      <c r="F10" s="22"/>
      <c r="G10" s="22"/>
      <c r="H10" s="19"/>
      <c r="I10" s="19"/>
      <c r="J10" s="23"/>
      <c r="K10" s="23"/>
      <c r="L10" s="5"/>
      <c r="M10" s="5"/>
      <c r="N10" s="5"/>
      <c r="O10" s="17"/>
    </row>
    <row r="11" spans="2:15" ht="12.75">
      <c r="B11" s="19"/>
      <c r="C11" s="19"/>
      <c r="D11" s="19"/>
      <c r="E11" s="3"/>
      <c r="F11" s="22"/>
      <c r="G11" s="22"/>
      <c r="H11" s="19"/>
      <c r="I11" s="19"/>
      <c r="J11" s="23"/>
      <c r="K11" s="23"/>
      <c r="L11" s="5"/>
      <c r="M11" s="5"/>
      <c r="N11" s="5"/>
      <c r="O11" s="17"/>
    </row>
    <row r="12" spans="2:15" ht="0" customHeight="1" hidden="1">
      <c r="B12" s="19"/>
      <c r="C12" s="19"/>
      <c r="D12" s="19"/>
      <c r="E12" s="26"/>
      <c r="F12" s="27"/>
      <c r="G12" s="27"/>
      <c r="H12" s="19"/>
      <c r="I12" s="19"/>
      <c r="J12" s="28"/>
      <c r="K12" s="28"/>
      <c r="L12" s="7"/>
      <c r="M12" s="7"/>
      <c r="N12" s="7"/>
      <c r="O12" s="17"/>
    </row>
    <row r="13" spans="2:15" ht="12.75">
      <c r="B13" s="19" t="s">
        <v>0</v>
      </c>
      <c r="C13" s="19"/>
      <c r="D13" s="19"/>
      <c r="E13" s="19" t="s">
        <v>30</v>
      </c>
      <c r="F13" s="22" t="s">
        <v>1</v>
      </c>
      <c r="G13" s="22" t="s">
        <v>93</v>
      </c>
      <c r="H13" s="19"/>
      <c r="I13" s="19"/>
      <c r="J13" s="23" t="s">
        <v>31</v>
      </c>
      <c r="K13" s="8" t="s">
        <v>113</v>
      </c>
      <c r="L13" s="7" t="s">
        <v>114</v>
      </c>
      <c r="M13" s="7" t="s">
        <v>115</v>
      </c>
      <c r="N13" s="5"/>
      <c r="O13" s="17"/>
    </row>
    <row r="14" spans="2:15" ht="0.75" customHeight="1">
      <c r="B14" s="19"/>
      <c r="C14" s="19"/>
      <c r="D14" s="19"/>
      <c r="E14" s="19"/>
      <c r="F14" s="22"/>
      <c r="G14" s="22"/>
      <c r="H14" s="19"/>
      <c r="I14" s="19"/>
      <c r="J14" s="23"/>
      <c r="K14" s="23"/>
      <c r="L14" s="5"/>
      <c r="M14" s="5"/>
      <c r="N14" s="5"/>
      <c r="O14" s="17"/>
    </row>
    <row r="15" spans="2:16" ht="12.75">
      <c r="B15" s="20">
        <v>4110</v>
      </c>
      <c r="C15" s="19"/>
      <c r="D15" s="19"/>
      <c r="E15" s="20" t="s">
        <v>2</v>
      </c>
      <c r="F15" s="22"/>
      <c r="G15" s="24">
        <f>G16+G17</f>
        <v>32012500</v>
      </c>
      <c r="H15" s="19"/>
      <c r="I15" s="19"/>
      <c r="J15" s="25">
        <f>J16+J17</f>
        <v>32012500</v>
      </c>
      <c r="K15" s="18">
        <f>K16</f>
        <v>6901920</v>
      </c>
      <c r="L15" s="9">
        <f>L16</f>
        <v>5093100</v>
      </c>
      <c r="M15" s="9">
        <f>M16+M17</f>
        <v>20017480</v>
      </c>
      <c r="N15" s="9"/>
      <c r="O15" s="17"/>
      <c r="P15" s="1"/>
    </row>
    <row r="16" spans="2:15" ht="12.75">
      <c r="B16" s="19">
        <v>411111</v>
      </c>
      <c r="C16" s="20"/>
      <c r="D16" s="20"/>
      <c r="E16" s="19" t="s">
        <v>3</v>
      </c>
      <c r="F16" s="22"/>
      <c r="G16" s="22">
        <v>32012500</v>
      </c>
      <c r="H16" s="19"/>
      <c r="I16" s="19"/>
      <c r="J16" s="23">
        <f>G16</f>
        <v>32012500</v>
      </c>
      <c r="K16" s="6">
        <v>6901920</v>
      </c>
      <c r="L16" s="5">
        <v>5093100</v>
      </c>
      <c r="M16" s="5">
        <f>J16-K16-L16</f>
        <v>20017480</v>
      </c>
      <c r="N16" s="5"/>
      <c r="O16" s="17"/>
    </row>
    <row r="17" spans="2:15" ht="12.75">
      <c r="B17" s="19">
        <v>411141</v>
      </c>
      <c r="C17" s="20"/>
      <c r="D17" s="20"/>
      <c r="E17" s="3" t="s">
        <v>110</v>
      </c>
      <c r="F17" s="22"/>
      <c r="G17" s="22"/>
      <c r="H17" s="19"/>
      <c r="I17" s="19"/>
      <c r="J17" s="23">
        <f>G17</f>
        <v>0</v>
      </c>
      <c r="K17" s="23"/>
      <c r="L17" s="5"/>
      <c r="M17" s="5">
        <f>J17</f>
        <v>0</v>
      </c>
      <c r="N17" s="5"/>
      <c r="O17" s="17"/>
    </row>
    <row r="18" spans="2:15" ht="12.75">
      <c r="B18" s="20">
        <v>4120</v>
      </c>
      <c r="C18" s="19"/>
      <c r="D18" s="19"/>
      <c r="E18" s="20" t="s">
        <v>4</v>
      </c>
      <c r="F18" s="22"/>
      <c r="G18" s="24">
        <f>G19</f>
        <v>5730300</v>
      </c>
      <c r="H18" s="19"/>
      <c r="I18" s="19"/>
      <c r="J18" s="25">
        <f>J19</f>
        <v>5730300</v>
      </c>
      <c r="K18" s="18">
        <f>K19</f>
        <v>1234800</v>
      </c>
      <c r="L18" s="9">
        <f>L19</f>
        <v>911700</v>
      </c>
      <c r="M18" s="9">
        <f>J18-K18-L18</f>
        <v>3583800</v>
      </c>
      <c r="N18" s="9"/>
      <c r="O18" s="17"/>
    </row>
    <row r="19" spans="2:15" ht="12.75">
      <c r="B19" s="19">
        <v>4121</v>
      </c>
      <c r="C19" s="20"/>
      <c r="D19" s="20"/>
      <c r="E19" s="19" t="s">
        <v>4</v>
      </c>
      <c r="F19" s="22"/>
      <c r="G19" s="22">
        <v>5730300</v>
      </c>
      <c r="H19" s="19"/>
      <c r="I19" s="19"/>
      <c r="J19" s="23">
        <f aca="true" t="shared" si="0" ref="J19:J25">G19</f>
        <v>5730300</v>
      </c>
      <c r="K19" s="23">
        <v>1234800</v>
      </c>
      <c r="L19" s="5">
        <v>911700</v>
      </c>
      <c r="M19" s="5">
        <f>M18</f>
        <v>3583800</v>
      </c>
      <c r="N19" s="5"/>
      <c r="O19" s="17"/>
    </row>
    <row r="20" spans="2:15" ht="12.75">
      <c r="B20" s="20">
        <v>4140</v>
      </c>
      <c r="C20" s="19"/>
      <c r="D20" s="19"/>
      <c r="E20" s="20" t="s">
        <v>5</v>
      </c>
      <c r="F20" s="22"/>
      <c r="G20" s="24">
        <f>G22+G23+G24+G25</f>
        <v>1600000</v>
      </c>
      <c r="H20" s="19"/>
      <c r="I20" s="19"/>
      <c r="J20" s="25">
        <f t="shared" si="0"/>
        <v>1600000</v>
      </c>
      <c r="K20" s="23"/>
      <c r="L20" s="9"/>
      <c r="M20" s="9">
        <f>M22+M23+M24+M25</f>
        <v>1600000</v>
      </c>
      <c r="N20" s="9"/>
      <c r="O20" s="17"/>
    </row>
    <row r="21" spans="2:15" ht="12.75">
      <c r="B21" s="19">
        <v>414311</v>
      </c>
      <c r="C21" s="20"/>
      <c r="D21" s="20"/>
      <c r="E21" s="19" t="s">
        <v>33</v>
      </c>
      <c r="F21" s="22"/>
      <c r="G21" s="22"/>
      <c r="H21" s="19"/>
      <c r="I21" s="19"/>
      <c r="J21" s="23">
        <f t="shared" si="0"/>
        <v>0</v>
      </c>
      <c r="K21" s="23"/>
      <c r="L21" s="5"/>
      <c r="M21" s="5"/>
      <c r="N21" s="5"/>
      <c r="O21" s="17"/>
    </row>
    <row r="22" spans="2:15" ht="12.75">
      <c r="B22" s="19">
        <v>414312</v>
      </c>
      <c r="C22" s="20"/>
      <c r="D22" s="20"/>
      <c r="E22" s="3" t="s">
        <v>122</v>
      </c>
      <c r="F22" s="22"/>
      <c r="G22" s="22">
        <v>1000000</v>
      </c>
      <c r="H22" s="19"/>
      <c r="I22" s="19"/>
      <c r="J22" s="23">
        <f>G22</f>
        <v>1000000</v>
      </c>
      <c r="K22" s="23"/>
      <c r="L22" s="5"/>
      <c r="M22" s="5">
        <f>J22</f>
        <v>1000000</v>
      </c>
      <c r="N22" s="5"/>
      <c r="O22" s="17"/>
    </row>
    <row r="23" spans="2:15" ht="12.75">
      <c r="B23" s="19">
        <v>414314</v>
      </c>
      <c r="C23" s="19"/>
      <c r="D23" s="19"/>
      <c r="E23" s="19" t="s">
        <v>34</v>
      </c>
      <c r="F23" s="22"/>
      <c r="G23" s="22">
        <v>250000</v>
      </c>
      <c r="H23" s="19"/>
      <c r="I23" s="19"/>
      <c r="J23" s="23">
        <f t="shared" si="0"/>
        <v>250000</v>
      </c>
      <c r="K23" s="23"/>
      <c r="L23" s="5"/>
      <c r="M23" s="5">
        <v>250000</v>
      </c>
      <c r="N23" s="5"/>
      <c r="O23" s="17"/>
    </row>
    <row r="24" spans="2:15" ht="12.75">
      <c r="B24" s="19">
        <v>414411</v>
      </c>
      <c r="C24" s="19"/>
      <c r="D24" s="19"/>
      <c r="E24" s="3" t="s">
        <v>100</v>
      </c>
      <c r="F24" s="22"/>
      <c r="G24" s="22">
        <v>200000</v>
      </c>
      <c r="H24" s="19"/>
      <c r="I24" s="19"/>
      <c r="J24" s="23">
        <f t="shared" si="0"/>
        <v>200000</v>
      </c>
      <c r="K24" s="23"/>
      <c r="L24" s="5"/>
      <c r="M24" s="5">
        <v>200000</v>
      </c>
      <c r="N24" s="5"/>
      <c r="O24" s="17"/>
    </row>
    <row r="25" spans="2:15" ht="12.75">
      <c r="B25" s="19">
        <v>414419</v>
      </c>
      <c r="C25" s="19"/>
      <c r="D25" s="19"/>
      <c r="E25" s="3" t="s">
        <v>112</v>
      </c>
      <c r="F25" s="22"/>
      <c r="G25" s="22">
        <v>150000</v>
      </c>
      <c r="H25" s="19"/>
      <c r="I25" s="19"/>
      <c r="J25" s="23">
        <f t="shared" si="0"/>
        <v>150000</v>
      </c>
      <c r="K25" s="23"/>
      <c r="L25" s="5"/>
      <c r="M25" s="5">
        <v>150000</v>
      </c>
      <c r="N25" s="5"/>
      <c r="O25" s="17"/>
    </row>
    <row r="26" spans="2:15" ht="12.75">
      <c r="B26" s="20">
        <v>4150</v>
      </c>
      <c r="C26" s="19"/>
      <c r="D26" s="19"/>
      <c r="E26" s="20" t="s">
        <v>6</v>
      </c>
      <c r="F26" s="22"/>
      <c r="G26" s="29">
        <f>G27+G28</f>
        <v>1340000</v>
      </c>
      <c r="H26" s="19"/>
      <c r="I26" s="19"/>
      <c r="J26" s="25">
        <f>J27</f>
        <v>1340000</v>
      </c>
      <c r="K26" s="18">
        <f>K27</f>
        <v>314400</v>
      </c>
      <c r="L26" s="9">
        <f>L27</f>
        <v>235800</v>
      </c>
      <c r="M26" s="9">
        <f>J26-K26-L26</f>
        <v>789800</v>
      </c>
      <c r="N26" s="9"/>
      <c r="O26" s="17"/>
    </row>
    <row r="27" spans="2:15" ht="12.75">
      <c r="B27" s="19">
        <v>415112</v>
      </c>
      <c r="C27" s="20"/>
      <c r="D27" s="20"/>
      <c r="E27" s="19" t="s">
        <v>35</v>
      </c>
      <c r="F27" s="22"/>
      <c r="G27" s="22">
        <v>1340000</v>
      </c>
      <c r="H27" s="19"/>
      <c r="I27" s="19"/>
      <c r="J27" s="23">
        <f>G27</f>
        <v>1340000</v>
      </c>
      <c r="K27" s="23">
        <v>314400</v>
      </c>
      <c r="L27" s="5">
        <v>235800</v>
      </c>
      <c r="M27" s="5">
        <f>J27-K27-L27</f>
        <v>789800</v>
      </c>
      <c r="N27" s="5"/>
      <c r="O27" s="17"/>
    </row>
    <row r="28" spans="2:15" ht="12.75">
      <c r="B28" s="19">
        <v>415119</v>
      </c>
      <c r="C28" s="20"/>
      <c r="D28" s="20"/>
      <c r="E28" s="19" t="s">
        <v>36</v>
      </c>
      <c r="F28" s="22"/>
      <c r="G28" s="22"/>
      <c r="H28" s="19"/>
      <c r="I28" s="19"/>
      <c r="J28" s="23">
        <f>G28</f>
        <v>0</v>
      </c>
      <c r="K28" s="23"/>
      <c r="L28" s="5"/>
      <c r="M28" s="5"/>
      <c r="N28" s="5"/>
      <c r="O28" s="17"/>
    </row>
    <row r="29" spans="1:15" ht="12" customHeight="1">
      <c r="A29">
        <v>1</v>
      </c>
      <c r="B29" s="20">
        <v>4160</v>
      </c>
      <c r="C29" s="19"/>
      <c r="D29" s="19"/>
      <c r="E29" s="20" t="s">
        <v>7</v>
      </c>
      <c r="F29" s="22"/>
      <c r="G29" s="24">
        <f>G32+G33</f>
        <v>345000</v>
      </c>
      <c r="H29" s="19"/>
      <c r="I29" s="19"/>
      <c r="J29" s="25">
        <f>J32+J33</f>
        <v>345000</v>
      </c>
      <c r="K29" s="23"/>
      <c r="L29" s="9"/>
      <c r="M29" s="9">
        <f>M32+M33</f>
        <v>345000</v>
      </c>
      <c r="N29" s="9"/>
      <c r="O29" s="17"/>
    </row>
    <row r="30" spans="2:15" ht="12.75" hidden="1">
      <c r="B30" s="19"/>
      <c r="C30" s="19"/>
      <c r="D30" s="19"/>
      <c r="E30" s="20"/>
      <c r="F30" s="22"/>
      <c r="G30" s="24"/>
      <c r="H30" s="19"/>
      <c r="I30" s="19"/>
      <c r="J30" s="25"/>
      <c r="K30" s="23"/>
      <c r="L30" s="9"/>
      <c r="M30" s="9"/>
      <c r="N30" s="9"/>
      <c r="O30" s="17"/>
    </row>
    <row r="31" spans="2:15" ht="12.75" hidden="1">
      <c r="B31" s="19"/>
      <c r="C31" s="19"/>
      <c r="D31" s="19"/>
      <c r="E31" s="20"/>
      <c r="F31" s="22"/>
      <c r="G31" s="24"/>
      <c r="H31" s="19"/>
      <c r="I31" s="19"/>
      <c r="J31" s="25"/>
      <c r="K31" s="23"/>
      <c r="L31" s="9"/>
      <c r="M31" s="9"/>
      <c r="N31" s="9"/>
      <c r="O31" s="17"/>
    </row>
    <row r="32" spans="1:13" ht="12.75">
      <c r="A32" s="4"/>
      <c r="B32" s="19">
        <v>416111</v>
      </c>
      <c r="C32" s="19" t="s">
        <v>7</v>
      </c>
      <c r="D32" s="24"/>
      <c r="E32" s="19" t="s">
        <v>37</v>
      </c>
      <c r="F32" s="22"/>
      <c r="G32" s="30">
        <v>260000</v>
      </c>
      <c r="H32" s="23" t="e">
        <f>#REF!</f>
        <v>#REF!</v>
      </c>
      <c r="I32" s="23"/>
      <c r="J32" s="22">
        <f>G32</f>
        <v>260000</v>
      </c>
      <c r="K32" s="22"/>
      <c r="L32" s="5"/>
      <c r="M32" s="17">
        <f>J32</f>
        <v>260000</v>
      </c>
    </row>
    <row r="33" spans="1:13" ht="12.75">
      <c r="A33" s="4"/>
      <c r="B33" s="19">
        <v>416121</v>
      </c>
      <c r="C33" s="19"/>
      <c r="D33" s="24"/>
      <c r="E33" s="19" t="s">
        <v>78</v>
      </c>
      <c r="F33" s="22"/>
      <c r="G33" s="30">
        <v>85000</v>
      </c>
      <c r="H33" s="23"/>
      <c r="I33" s="23"/>
      <c r="J33" s="22">
        <f>G33</f>
        <v>85000</v>
      </c>
      <c r="K33" s="22"/>
      <c r="L33" s="5"/>
      <c r="M33" s="17">
        <v>85000</v>
      </c>
    </row>
    <row r="34" spans="2:15" ht="12.75">
      <c r="B34" s="20">
        <v>4210</v>
      </c>
      <c r="C34" s="19"/>
      <c r="D34" s="19"/>
      <c r="E34" s="20" t="s">
        <v>8</v>
      </c>
      <c r="F34" s="24"/>
      <c r="G34" s="24">
        <f>G36+G39+G58+G60+G62+G64+G65+G66+G67+G68+G69+G71+G72</f>
        <v>8946000</v>
      </c>
      <c r="H34" s="19"/>
      <c r="I34" s="19"/>
      <c r="J34" s="25">
        <f>G34</f>
        <v>8946000</v>
      </c>
      <c r="K34" s="10">
        <f>K39+K58+K60+K62+K71</f>
        <v>4976000</v>
      </c>
      <c r="L34" s="9">
        <f>L39+L62</f>
        <v>1609000</v>
      </c>
      <c r="M34" s="9">
        <f>M36+M39+M58+M62+M64+M65+M66+M67+M68+M69+M72</f>
        <v>2361000</v>
      </c>
      <c r="N34" s="9"/>
      <c r="O34" s="17"/>
    </row>
    <row r="35" spans="2:15" ht="12.75">
      <c r="B35" s="19">
        <v>421111</v>
      </c>
      <c r="C35" s="19"/>
      <c r="D35" s="19"/>
      <c r="E35" s="19" t="s">
        <v>79</v>
      </c>
      <c r="F35" s="24"/>
      <c r="G35" s="22"/>
      <c r="H35" s="19"/>
      <c r="I35" s="19"/>
      <c r="J35" s="23"/>
      <c r="K35" s="25"/>
      <c r="L35" s="9"/>
      <c r="M35" s="9"/>
      <c r="N35" s="9"/>
      <c r="O35" s="17"/>
    </row>
    <row r="36" spans="2:15" ht="12.75">
      <c r="B36" s="19">
        <v>421111</v>
      </c>
      <c r="C36" s="20"/>
      <c r="D36" s="20"/>
      <c r="E36" s="19" t="s">
        <v>24</v>
      </c>
      <c r="F36" s="22"/>
      <c r="G36" s="22">
        <v>300000</v>
      </c>
      <c r="H36" s="19"/>
      <c r="I36" s="19"/>
      <c r="J36" s="23">
        <f>G36</f>
        <v>300000</v>
      </c>
      <c r="K36" s="23"/>
      <c r="L36" s="5"/>
      <c r="M36" s="5">
        <f>J36</f>
        <v>300000</v>
      </c>
      <c r="N36" s="5"/>
      <c r="O36" s="17"/>
    </row>
    <row r="37" spans="2:15" ht="12.75" hidden="1">
      <c r="B37" s="20"/>
      <c r="C37" s="20"/>
      <c r="D37" s="20"/>
      <c r="E37" s="19" t="s">
        <v>9</v>
      </c>
      <c r="F37" s="22"/>
      <c r="G37" s="22"/>
      <c r="H37" s="19"/>
      <c r="I37" s="19"/>
      <c r="J37" s="23"/>
      <c r="K37" s="23"/>
      <c r="L37" s="5"/>
      <c r="M37" s="5"/>
      <c r="N37" s="5"/>
      <c r="O37" s="17"/>
    </row>
    <row r="38" spans="2:14" ht="0.75" customHeight="1" hidden="1">
      <c r="B38" s="19">
        <v>4211</v>
      </c>
      <c r="C38" s="19"/>
      <c r="D38" s="19"/>
      <c r="E38" s="19" t="s">
        <v>25</v>
      </c>
      <c r="F38" s="22"/>
      <c r="G38" s="22"/>
      <c r="H38" s="19"/>
      <c r="I38" s="19"/>
      <c r="J38" s="23"/>
      <c r="K38" s="23"/>
      <c r="L38" s="5"/>
      <c r="M38" s="5"/>
      <c r="N38" s="17"/>
    </row>
    <row r="39" spans="2:15" ht="13.5" customHeight="1">
      <c r="B39" s="19">
        <v>421211</v>
      </c>
      <c r="C39" s="19"/>
      <c r="D39" s="19"/>
      <c r="E39" s="19" t="s">
        <v>10</v>
      </c>
      <c r="F39" s="22"/>
      <c r="G39" s="22">
        <v>988000</v>
      </c>
      <c r="H39" s="19"/>
      <c r="I39" s="19"/>
      <c r="J39" s="23">
        <f>G39</f>
        <v>988000</v>
      </c>
      <c r="K39" s="23">
        <v>532000</v>
      </c>
      <c r="L39" s="5">
        <v>137000</v>
      </c>
      <c r="M39" s="5">
        <f>J39-K39-L39</f>
        <v>319000</v>
      </c>
      <c r="N39" s="5"/>
      <c r="O39" s="17"/>
    </row>
    <row r="40" spans="2:15" ht="0.75" customHeight="1" hidden="1">
      <c r="B40" s="19">
        <v>4211</v>
      </c>
      <c r="C40" s="19"/>
      <c r="D40" s="19"/>
      <c r="E40" s="19" t="s">
        <v>10</v>
      </c>
      <c r="F40" s="22"/>
      <c r="G40" s="22"/>
      <c r="H40" s="19"/>
      <c r="I40" s="19"/>
      <c r="J40" s="23"/>
      <c r="K40" s="23"/>
      <c r="L40" s="5"/>
      <c r="M40" s="5"/>
      <c r="N40" s="5"/>
      <c r="O40" s="17"/>
    </row>
    <row r="41" spans="2:15" ht="0.75" customHeight="1" hidden="1">
      <c r="B41" s="19"/>
      <c r="C41" s="19"/>
      <c r="D41" s="19"/>
      <c r="E41" s="19"/>
      <c r="F41" s="22"/>
      <c r="G41" s="22"/>
      <c r="H41" s="19"/>
      <c r="I41" s="19"/>
      <c r="J41" s="23"/>
      <c r="K41" s="23"/>
      <c r="L41" s="5"/>
      <c r="M41" s="5"/>
      <c r="N41" s="5"/>
      <c r="O41" s="17"/>
    </row>
    <row r="42" spans="2:15" ht="0.75" customHeight="1" hidden="1">
      <c r="B42" s="19"/>
      <c r="C42" s="19"/>
      <c r="D42" s="19"/>
      <c r="E42" s="19"/>
      <c r="F42" s="22"/>
      <c r="G42" s="22"/>
      <c r="H42" s="19"/>
      <c r="I42" s="19"/>
      <c r="J42" s="23"/>
      <c r="K42" s="23"/>
      <c r="L42" s="5"/>
      <c r="M42" s="5"/>
      <c r="N42" s="5"/>
      <c r="O42" s="17"/>
    </row>
    <row r="43" spans="2:15" ht="0.75" customHeight="1" hidden="1">
      <c r="B43" s="19"/>
      <c r="C43" s="19"/>
      <c r="D43" s="19"/>
      <c r="E43" s="19"/>
      <c r="F43" s="22"/>
      <c r="G43" s="22"/>
      <c r="H43" s="19"/>
      <c r="I43" s="19"/>
      <c r="J43" s="23"/>
      <c r="K43" s="23"/>
      <c r="L43" s="5"/>
      <c r="M43" s="5"/>
      <c r="N43" s="5"/>
      <c r="O43" s="17"/>
    </row>
    <row r="44" spans="2:15" ht="0.75" customHeight="1" hidden="1">
      <c r="B44" s="19"/>
      <c r="C44" s="19"/>
      <c r="D44" s="19"/>
      <c r="E44" s="19"/>
      <c r="F44" s="22"/>
      <c r="G44" s="22"/>
      <c r="H44" s="19"/>
      <c r="I44" s="19"/>
      <c r="J44" s="23"/>
      <c r="K44" s="23"/>
      <c r="L44" s="5"/>
      <c r="M44" s="5"/>
      <c r="N44" s="5"/>
      <c r="O44" s="17"/>
    </row>
    <row r="45" spans="2:15" ht="0.75" customHeight="1" hidden="1">
      <c r="B45" s="19"/>
      <c r="C45" s="19"/>
      <c r="D45" s="19"/>
      <c r="E45" s="19"/>
      <c r="F45" s="22"/>
      <c r="G45" s="22"/>
      <c r="H45" s="19"/>
      <c r="I45" s="19"/>
      <c r="J45" s="23"/>
      <c r="K45" s="23"/>
      <c r="L45" s="5"/>
      <c r="M45" s="5"/>
      <c r="N45" s="5"/>
      <c r="O45" s="17"/>
    </row>
    <row r="46" spans="2:15" ht="0.75" customHeight="1" hidden="1">
      <c r="B46" s="19"/>
      <c r="C46" s="19"/>
      <c r="D46" s="19"/>
      <c r="E46" s="19"/>
      <c r="F46" s="22"/>
      <c r="G46" s="22"/>
      <c r="H46" s="19"/>
      <c r="I46" s="19"/>
      <c r="J46" s="23"/>
      <c r="K46" s="23"/>
      <c r="L46" s="5"/>
      <c r="M46" s="5"/>
      <c r="N46" s="5"/>
      <c r="O46" s="17"/>
    </row>
    <row r="47" spans="2:15" ht="0.75" customHeight="1" hidden="1">
      <c r="B47" s="19"/>
      <c r="C47" s="19"/>
      <c r="D47" s="19"/>
      <c r="E47" s="19"/>
      <c r="F47" s="22"/>
      <c r="G47" s="22"/>
      <c r="H47" s="19"/>
      <c r="I47" s="19"/>
      <c r="J47" s="23"/>
      <c r="K47" s="23"/>
      <c r="L47" s="5"/>
      <c r="M47" s="5"/>
      <c r="N47" s="5"/>
      <c r="O47" s="17"/>
    </row>
    <row r="48" spans="2:15" ht="0.75" customHeight="1" hidden="1">
      <c r="B48" s="19"/>
      <c r="C48" s="19"/>
      <c r="D48" s="19"/>
      <c r="E48" s="19"/>
      <c r="F48" s="22"/>
      <c r="G48" s="22"/>
      <c r="H48" s="19"/>
      <c r="I48" s="19"/>
      <c r="J48" s="23"/>
      <c r="K48" s="23"/>
      <c r="L48" s="5"/>
      <c r="M48" s="5"/>
      <c r="N48" s="5"/>
      <c r="O48" s="17"/>
    </row>
    <row r="49" spans="2:15" ht="0.75" customHeight="1" hidden="1">
      <c r="B49" s="19"/>
      <c r="C49" s="19"/>
      <c r="D49" s="19"/>
      <c r="E49" s="19"/>
      <c r="F49" s="22"/>
      <c r="G49" s="22"/>
      <c r="H49" s="19"/>
      <c r="I49" s="19"/>
      <c r="J49" s="23"/>
      <c r="K49" s="23"/>
      <c r="L49" s="5"/>
      <c r="M49" s="5"/>
      <c r="N49" s="5"/>
      <c r="O49" s="17"/>
    </row>
    <row r="50" spans="2:15" ht="0.75" customHeight="1" hidden="1">
      <c r="B50" s="19"/>
      <c r="C50" s="19"/>
      <c r="D50" s="19"/>
      <c r="E50" s="19"/>
      <c r="F50" s="22"/>
      <c r="G50" s="22"/>
      <c r="H50" s="19"/>
      <c r="I50" s="19"/>
      <c r="J50" s="23"/>
      <c r="K50" s="23"/>
      <c r="L50" s="5"/>
      <c r="M50" s="5"/>
      <c r="N50" s="5"/>
      <c r="O50" s="17"/>
    </row>
    <row r="51" spans="2:15" ht="0.75" customHeight="1" hidden="1">
      <c r="B51" s="19"/>
      <c r="C51" s="19"/>
      <c r="D51" s="19"/>
      <c r="E51" s="19"/>
      <c r="F51" s="22"/>
      <c r="G51" s="22"/>
      <c r="H51" s="19"/>
      <c r="I51" s="19"/>
      <c r="J51" s="23"/>
      <c r="K51" s="23"/>
      <c r="L51" s="5"/>
      <c r="M51" s="5"/>
      <c r="N51" s="5"/>
      <c r="O51" s="17"/>
    </row>
    <row r="52" spans="2:15" ht="0.75" customHeight="1" hidden="1">
      <c r="B52" s="19"/>
      <c r="C52" s="19"/>
      <c r="D52" s="19"/>
      <c r="E52" s="19"/>
      <c r="F52" s="22"/>
      <c r="G52" s="22"/>
      <c r="H52" s="19"/>
      <c r="I52" s="19"/>
      <c r="J52" s="23"/>
      <c r="K52" s="23"/>
      <c r="L52" s="5"/>
      <c r="M52" s="5"/>
      <c r="N52" s="5"/>
      <c r="O52" s="17"/>
    </row>
    <row r="53" spans="2:15" ht="0.75" customHeight="1" hidden="1">
      <c r="B53" s="19"/>
      <c r="C53" s="19"/>
      <c r="D53" s="19"/>
      <c r="E53" s="19"/>
      <c r="F53" s="22"/>
      <c r="G53" s="22"/>
      <c r="H53" s="19"/>
      <c r="I53" s="19"/>
      <c r="J53" s="23"/>
      <c r="K53" s="23"/>
      <c r="L53" s="5"/>
      <c r="M53" s="5"/>
      <c r="N53" s="5"/>
      <c r="O53" s="17"/>
    </row>
    <row r="54" spans="2:15" ht="0.75" customHeight="1" hidden="1">
      <c r="B54" s="19"/>
      <c r="C54" s="19"/>
      <c r="D54" s="19"/>
      <c r="E54" s="19"/>
      <c r="F54" s="22"/>
      <c r="G54" s="22"/>
      <c r="H54" s="19"/>
      <c r="I54" s="19"/>
      <c r="J54" s="23"/>
      <c r="K54" s="23"/>
      <c r="L54" s="5"/>
      <c r="M54" s="5"/>
      <c r="N54" s="5"/>
      <c r="O54" s="17"/>
    </row>
    <row r="55" spans="2:15" ht="0.75" customHeight="1" hidden="1">
      <c r="B55" s="19"/>
      <c r="C55" s="19"/>
      <c r="D55" s="19"/>
      <c r="E55" s="19"/>
      <c r="F55" s="22"/>
      <c r="G55" s="22"/>
      <c r="H55" s="19"/>
      <c r="I55" s="19"/>
      <c r="J55" s="23"/>
      <c r="K55" s="23"/>
      <c r="L55" s="5"/>
      <c r="M55" s="5"/>
      <c r="N55" s="5"/>
      <c r="O55" s="17"/>
    </row>
    <row r="56" spans="2:15" ht="0.75" customHeight="1" hidden="1">
      <c r="B56" s="19"/>
      <c r="C56" s="19"/>
      <c r="D56" s="19"/>
      <c r="E56" s="19"/>
      <c r="F56" s="22"/>
      <c r="G56" s="22"/>
      <c r="H56" s="19"/>
      <c r="I56" s="19"/>
      <c r="J56" s="23"/>
      <c r="K56" s="23"/>
      <c r="L56" s="5"/>
      <c r="M56" s="5"/>
      <c r="N56" s="5"/>
      <c r="O56" s="17"/>
    </row>
    <row r="57" spans="2:15" ht="0.75" customHeight="1" hidden="1">
      <c r="B57" s="19"/>
      <c r="C57" s="19"/>
      <c r="D57" s="19"/>
      <c r="E57" s="19"/>
      <c r="F57" s="22"/>
      <c r="G57" s="22"/>
      <c r="H57" s="19"/>
      <c r="I57" s="19"/>
      <c r="J57" s="23"/>
      <c r="K57" s="23"/>
      <c r="L57" s="5"/>
      <c r="M57" s="5"/>
      <c r="N57" s="5"/>
      <c r="O57" s="17"/>
    </row>
    <row r="58" spans="2:15" ht="12.75">
      <c r="B58" s="19">
        <v>421311</v>
      </c>
      <c r="C58" s="19"/>
      <c r="D58" s="19"/>
      <c r="E58" s="19" t="s">
        <v>38</v>
      </c>
      <c r="F58" s="22"/>
      <c r="G58" s="22">
        <v>878000</v>
      </c>
      <c r="H58" s="19"/>
      <c r="I58" s="19"/>
      <c r="J58" s="23">
        <f>G58</f>
        <v>878000</v>
      </c>
      <c r="K58" s="23">
        <v>560000</v>
      </c>
      <c r="L58" s="5"/>
      <c r="M58" s="5">
        <f>J58-K58</f>
        <v>318000</v>
      </c>
      <c r="N58" s="5"/>
      <c r="O58" s="17"/>
    </row>
    <row r="59" spans="2:15" ht="12.75">
      <c r="B59" s="19">
        <v>421311</v>
      </c>
      <c r="C59" s="19"/>
      <c r="D59" s="19"/>
      <c r="E59" s="19" t="s">
        <v>80</v>
      </c>
      <c r="F59" s="22"/>
      <c r="G59" s="22"/>
      <c r="H59" s="19"/>
      <c r="I59" s="19"/>
      <c r="J59" s="23"/>
      <c r="K59" s="23"/>
      <c r="L59" s="5"/>
      <c r="M59" s="5"/>
      <c r="N59" s="5"/>
      <c r="O59" s="17"/>
    </row>
    <row r="60" spans="2:15" ht="12.75">
      <c r="B60" s="19">
        <v>421321</v>
      </c>
      <c r="C60" s="19"/>
      <c r="D60" s="19"/>
      <c r="E60" s="19" t="s">
        <v>39</v>
      </c>
      <c r="F60" s="22"/>
      <c r="G60" s="22">
        <v>120000</v>
      </c>
      <c r="H60" s="19"/>
      <c r="I60" s="19"/>
      <c r="J60" s="23">
        <f>G60</f>
        <v>120000</v>
      </c>
      <c r="K60" s="23">
        <v>120000</v>
      </c>
      <c r="L60" s="5"/>
      <c r="M60" s="5"/>
      <c r="N60" s="5"/>
      <c r="O60" s="17"/>
    </row>
    <row r="61" spans="2:15" ht="12.75">
      <c r="B61" s="19">
        <v>421321</v>
      </c>
      <c r="C61" s="19"/>
      <c r="D61" s="19"/>
      <c r="E61" s="19" t="s">
        <v>81</v>
      </c>
      <c r="F61" s="22"/>
      <c r="G61" s="22"/>
      <c r="H61" s="19"/>
      <c r="I61" s="19"/>
      <c r="J61" s="23"/>
      <c r="K61" s="23"/>
      <c r="L61" s="5"/>
      <c r="M61" s="5"/>
      <c r="N61" s="5"/>
      <c r="O61" s="17"/>
    </row>
    <row r="62" spans="2:15" ht="12.75">
      <c r="B62" s="19">
        <v>421325</v>
      </c>
      <c r="C62" s="19"/>
      <c r="D62" s="19"/>
      <c r="E62" s="19" t="s">
        <v>40</v>
      </c>
      <c r="F62" s="22"/>
      <c r="G62" s="22">
        <v>3950000</v>
      </c>
      <c r="H62" s="19"/>
      <c r="I62" s="19"/>
      <c r="J62" s="23">
        <f>G62</f>
        <v>3950000</v>
      </c>
      <c r="K62" s="23">
        <v>2446000</v>
      </c>
      <c r="L62" s="5">
        <v>1472000</v>
      </c>
      <c r="M62" s="5">
        <f>J62-K62-L62</f>
        <v>32000</v>
      </c>
      <c r="N62" s="5"/>
      <c r="O62" s="17"/>
    </row>
    <row r="63" spans="2:15" ht="12.75">
      <c r="B63" s="19">
        <v>421325</v>
      </c>
      <c r="C63" s="19"/>
      <c r="D63" s="19"/>
      <c r="E63" s="19" t="s">
        <v>82</v>
      </c>
      <c r="F63" s="22"/>
      <c r="G63" s="22"/>
      <c r="H63" s="19"/>
      <c r="I63" s="19"/>
      <c r="J63" s="23"/>
      <c r="K63" s="23"/>
      <c r="L63" s="5"/>
      <c r="M63" s="5"/>
      <c r="N63" s="5"/>
      <c r="O63" s="17"/>
    </row>
    <row r="64" spans="2:15" ht="12.75">
      <c r="B64" s="19">
        <v>421411</v>
      </c>
      <c r="C64" s="19"/>
      <c r="D64" s="19"/>
      <c r="E64" s="19" t="s">
        <v>41</v>
      </c>
      <c r="F64" s="22"/>
      <c r="G64" s="22">
        <v>300000</v>
      </c>
      <c r="H64" s="19"/>
      <c r="I64" s="19"/>
      <c r="J64" s="23">
        <f>G64</f>
        <v>300000</v>
      </c>
      <c r="K64" s="23"/>
      <c r="L64" s="5"/>
      <c r="M64" s="5">
        <f>J64</f>
        <v>300000</v>
      </c>
      <c r="N64" s="5"/>
      <c r="O64" s="17"/>
    </row>
    <row r="65" spans="2:15" ht="12.75">
      <c r="B65" s="19">
        <v>421412</v>
      </c>
      <c r="C65" s="19"/>
      <c r="D65" s="19"/>
      <c r="E65" s="19" t="s">
        <v>42</v>
      </c>
      <c r="F65" s="22"/>
      <c r="G65" s="22">
        <v>130000</v>
      </c>
      <c r="H65" s="19"/>
      <c r="I65" s="19"/>
      <c r="J65" s="23">
        <f>G65</f>
        <v>130000</v>
      </c>
      <c r="K65" s="23"/>
      <c r="L65" s="5"/>
      <c r="M65" s="5">
        <f>J65</f>
        <v>130000</v>
      </c>
      <c r="N65" s="5"/>
      <c r="O65" s="17"/>
    </row>
    <row r="66" spans="2:15" ht="12.75">
      <c r="B66" s="19">
        <v>421414</v>
      </c>
      <c r="C66" s="19"/>
      <c r="D66" s="19"/>
      <c r="E66" s="19" t="s">
        <v>43</v>
      </c>
      <c r="F66" s="22"/>
      <c r="G66" s="22">
        <v>500000</v>
      </c>
      <c r="H66" s="19"/>
      <c r="I66" s="19"/>
      <c r="J66" s="23">
        <f>G66</f>
        <v>500000</v>
      </c>
      <c r="K66" s="23"/>
      <c r="L66" s="5"/>
      <c r="M66" s="5">
        <v>500000</v>
      </c>
      <c r="N66" s="5"/>
      <c r="O66" s="17"/>
    </row>
    <row r="67" spans="2:15" ht="12.75">
      <c r="B67" s="19">
        <v>421421</v>
      </c>
      <c r="C67" s="19"/>
      <c r="D67" s="19"/>
      <c r="E67" s="19" t="s">
        <v>44</v>
      </c>
      <c r="F67" s="22"/>
      <c r="G67" s="22">
        <v>250000</v>
      </c>
      <c r="H67" s="19"/>
      <c r="I67" s="19"/>
      <c r="J67" s="23">
        <f>G67</f>
        <v>250000</v>
      </c>
      <c r="K67" s="23"/>
      <c r="L67" s="5"/>
      <c r="M67" s="5">
        <v>250000</v>
      </c>
      <c r="N67" s="5"/>
      <c r="O67" s="17"/>
    </row>
    <row r="68" spans="2:15" ht="12.75">
      <c r="B68" s="19">
        <v>421521</v>
      </c>
      <c r="C68" s="19"/>
      <c r="D68" s="19"/>
      <c r="E68" s="3" t="s">
        <v>107</v>
      </c>
      <c r="F68" s="22"/>
      <c r="G68" s="22">
        <v>100000</v>
      </c>
      <c r="H68" s="19"/>
      <c r="I68" s="19"/>
      <c r="J68" s="23">
        <f>G68</f>
        <v>100000</v>
      </c>
      <c r="K68" s="23"/>
      <c r="L68" s="5"/>
      <c r="M68" s="5">
        <v>100000</v>
      </c>
      <c r="N68" s="5"/>
      <c r="O68" s="17"/>
    </row>
    <row r="69" spans="2:15" ht="12.75">
      <c r="B69" s="19">
        <v>421512</v>
      </c>
      <c r="C69" s="19"/>
      <c r="D69" s="19"/>
      <c r="E69" s="19" t="s">
        <v>45</v>
      </c>
      <c r="F69" s="22"/>
      <c r="G69" s="22">
        <v>100000</v>
      </c>
      <c r="H69" s="19"/>
      <c r="I69" s="19"/>
      <c r="J69" s="23">
        <v>100000</v>
      </c>
      <c r="K69" s="23"/>
      <c r="L69" s="5"/>
      <c r="M69" s="5">
        <v>100000</v>
      </c>
      <c r="N69" s="5"/>
      <c r="O69" s="17"/>
    </row>
    <row r="70" spans="2:15" ht="12.75" hidden="1">
      <c r="B70" s="19"/>
      <c r="C70" s="19"/>
      <c r="D70" s="19"/>
      <c r="E70" s="19"/>
      <c r="F70" s="22"/>
      <c r="G70" s="22"/>
      <c r="H70" s="19"/>
      <c r="I70" s="19"/>
      <c r="J70" s="23"/>
      <c r="K70" s="23"/>
      <c r="L70" s="5"/>
      <c r="M70" s="5"/>
      <c r="N70" s="5"/>
      <c r="O70" s="17"/>
    </row>
    <row r="71" spans="2:15" ht="12.75">
      <c r="B71" s="19">
        <v>421391</v>
      </c>
      <c r="C71" s="19"/>
      <c r="D71" s="19"/>
      <c r="E71" s="19" t="s">
        <v>32</v>
      </c>
      <c r="F71" s="22"/>
      <c r="G71" s="22">
        <v>1318000</v>
      </c>
      <c r="H71" s="19"/>
      <c r="I71" s="19"/>
      <c r="J71" s="23">
        <f>G71</f>
        <v>1318000</v>
      </c>
      <c r="K71" s="23">
        <f>J71</f>
        <v>1318000</v>
      </c>
      <c r="L71" s="5"/>
      <c r="M71" s="5"/>
      <c r="N71" s="5"/>
      <c r="O71" s="17"/>
    </row>
    <row r="72" spans="2:15" ht="12.75">
      <c r="B72" s="19">
        <v>421392</v>
      </c>
      <c r="C72" s="19"/>
      <c r="D72" s="19"/>
      <c r="E72" s="3" t="s">
        <v>105</v>
      </c>
      <c r="F72" s="22"/>
      <c r="G72" s="22">
        <v>12000</v>
      </c>
      <c r="H72" s="19"/>
      <c r="I72" s="19"/>
      <c r="J72" s="23">
        <f>G72</f>
        <v>12000</v>
      </c>
      <c r="K72" s="23"/>
      <c r="L72" s="5"/>
      <c r="M72" s="5">
        <v>12000</v>
      </c>
      <c r="N72" s="5"/>
      <c r="O72" s="17"/>
    </row>
    <row r="73" spans="2:15" ht="12.75">
      <c r="B73" s="20">
        <v>4220</v>
      </c>
      <c r="C73" s="19"/>
      <c r="D73" s="19"/>
      <c r="E73" s="20" t="s">
        <v>11</v>
      </c>
      <c r="F73" s="22"/>
      <c r="G73" s="24">
        <f>G74+G75+G77</f>
        <v>360000</v>
      </c>
      <c r="H73" s="19"/>
      <c r="I73" s="19"/>
      <c r="J73" s="25">
        <f>J74+J75+J77</f>
        <v>360000</v>
      </c>
      <c r="K73" s="18">
        <f>K77</f>
        <v>160000</v>
      </c>
      <c r="L73" s="9"/>
      <c r="M73" s="9">
        <f>M74+M75</f>
        <v>200000</v>
      </c>
      <c r="N73" s="9"/>
      <c r="O73" s="17"/>
    </row>
    <row r="74" spans="2:15" ht="12.75">
      <c r="B74" s="13">
        <v>422121</v>
      </c>
      <c r="C74" s="19"/>
      <c r="D74" s="19"/>
      <c r="E74" s="13" t="s">
        <v>108</v>
      </c>
      <c r="F74" s="22"/>
      <c r="G74" s="12">
        <v>40000</v>
      </c>
      <c r="H74" s="19"/>
      <c r="I74" s="19"/>
      <c r="J74" s="14">
        <v>40000</v>
      </c>
      <c r="K74" s="23"/>
      <c r="L74" s="9"/>
      <c r="M74" s="12">
        <v>40000</v>
      </c>
      <c r="N74" s="9"/>
      <c r="O74" s="17"/>
    </row>
    <row r="75" spans="2:15" ht="12.75">
      <c r="B75" s="13">
        <v>422131</v>
      </c>
      <c r="C75" s="19"/>
      <c r="D75" s="19"/>
      <c r="E75" s="13" t="s">
        <v>109</v>
      </c>
      <c r="F75" s="22"/>
      <c r="G75" s="12">
        <v>160000</v>
      </c>
      <c r="H75" s="19"/>
      <c r="I75" s="19"/>
      <c r="J75" s="14">
        <f>G75</f>
        <v>160000</v>
      </c>
      <c r="K75" s="23"/>
      <c r="L75" s="9"/>
      <c r="M75" s="12">
        <v>160000</v>
      </c>
      <c r="N75" s="9"/>
      <c r="O75" s="17"/>
    </row>
    <row r="76" spans="2:15" ht="12.75" hidden="1">
      <c r="B76" s="20"/>
      <c r="C76" s="19"/>
      <c r="D76" s="19"/>
      <c r="E76" s="20"/>
      <c r="F76" s="22"/>
      <c r="G76" s="24"/>
      <c r="H76" s="19"/>
      <c r="I76" s="19"/>
      <c r="J76" s="25"/>
      <c r="K76" s="23"/>
      <c r="L76" s="9"/>
      <c r="M76" s="9"/>
      <c r="N76" s="9"/>
      <c r="O76" s="17"/>
    </row>
    <row r="77" spans="2:15" ht="12.75">
      <c r="B77" s="19">
        <v>422911</v>
      </c>
      <c r="C77" s="20"/>
      <c r="D77" s="20"/>
      <c r="E77" s="19" t="s">
        <v>46</v>
      </c>
      <c r="F77" s="24"/>
      <c r="G77" s="22">
        <v>160000</v>
      </c>
      <c r="H77" s="19"/>
      <c r="I77" s="19"/>
      <c r="J77" s="23">
        <f>G77</f>
        <v>160000</v>
      </c>
      <c r="K77" s="23">
        <v>160000</v>
      </c>
      <c r="L77" s="5"/>
      <c r="M77" s="5"/>
      <c r="N77" s="5"/>
      <c r="O77" s="17"/>
    </row>
    <row r="78" spans="2:15" ht="12.75">
      <c r="B78" s="20">
        <v>4230</v>
      </c>
      <c r="C78" s="19"/>
      <c r="D78" s="19"/>
      <c r="E78" s="20" t="s">
        <v>12</v>
      </c>
      <c r="F78" s="24">
        <f>F86+F88+F92</f>
        <v>3944000</v>
      </c>
      <c r="G78" s="24">
        <f>G79+G80+G81+G83+G84+G85+G86+G87+G88+G90+G91+G92</f>
        <v>1992000</v>
      </c>
      <c r="H78" s="19"/>
      <c r="I78" s="19"/>
      <c r="J78" s="25">
        <f>J79+J80+J81+J83+J84+J85+J86+J87+J88+J90+J91+J92</f>
        <v>5936000</v>
      </c>
      <c r="K78" s="25">
        <f>K86+K92</f>
        <v>1261000</v>
      </c>
      <c r="L78" s="9">
        <f>L92</f>
        <v>1353000</v>
      </c>
      <c r="M78" s="9">
        <f>M79+M80+M81+M83+M84+M85+M86+M87+M88+M90+M91+M92</f>
        <v>3322000</v>
      </c>
      <c r="N78" s="9"/>
      <c r="O78" s="17"/>
    </row>
    <row r="79" spans="2:15" ht="12.75">
      <c r="B79" s="19">
        <v>423191</v>
      </c>
      <c r="C79" s="20"/>
      <c r="D79" s="20"/>
      <c r="E79" s="19" t="s">
        <v>47</v>
      </c>
      <c r="F79" s="22"/>
      <c r="G79" s="22">
        <v>10000</v>
      </c>
      <c r="H79" s="19"/>
      <c r="I79" s="19"/>
      <c r="J79" s="23">
        <f>G79</f>
        <v>10000</v>
      </c>
      <c r="K79" s="23"/>
      <c r="L79" s="5"/>
      <c r="M79" s="5">
        <f>J79</f>
        <v>10000</v>
      </c>
      <c r="N79" s="5"/>
      <c r="O79" s="17"/>
    </row>
    <row r="80" spans="2:15" ht="12.75">
      <c r="B80" s="19">
        <v>423212</v>
      </c>
      <c r="C80" s="20"/>
      <c r="D80" s="20"/>
      <c r="E80" s="19" t="s">
        <v>95</v>
      </c>
      <c r="F80" s="22"/>
      <c r="G80" s="22">
        <v>210000</v>
      </c>
      <c r="H80" s="19"/>
      <c r="I80" s="19"/>
      <c r="J80" s="23">
        <f>G80</f>
        <v>210000</v>
      </c>
      <c r="K80" s="23"/>
      <c r="L80" s="5"/>
      <c r="M80" s="5">
        <f>J80</f>
        <v>210000</v>
      </c>
      <c r="N80" s="5"/>
      <c r="O80" s="17"/>
    </row>
    <row r="81" spans="2:15" ht="12.75">
      <c r="B81" s="19">
        <v>423291</v>
      </c>
      <c r="C81" s="19"/>
      <c r="D81" s="19"/>
      <c r="E81" s="19" t="s">
        <v>48</v>
      </c>
      <c r="F81" s="22"/>
      <c r="G81" s="22">
        <v>190000</v>
      </c>
      <c r="H81" s="19"/>
      <c r="I81" s="19"/>
      <c r="J81" s="23">
        <f>G81</f>
        <v>190000</v>
      </c>
      <c r="K81" s="23"/>
      <c r="L81" s="5"/>
      <c r="M81" s="5">
        <f>J81</f>
        <v>190000</v>
      </c>
      <c r="N81" s="5"/>
      <c r="O81" s="17"/>
    </row>
    <row r="82" spans="2:15" ht="12.75" hidden="1">
      <c r="B82" s="19"/>
      <c r="C82" s="19"/>
      <c r="D82" s="19"/>
      <c r="E82" s="19"/>
      <c r="F82" s="22"/>
      <c r="G82" s="22"/>
      <c r="H82" s="19"/>
      <c r="I82" s="19"/>
      <c r="J82" s="23"/>
      <c r="K82" s="23"/>
      <c r="L82" s="5"/>
      <c r="M82" s="5"/>
      <c r="N82" s="5"/>
      <c r="O82" s="17"/>
    </row>
    <row r="83" spans="2:15" ht="12.75">
      <c r="B83" s="19">
        <v>423321</v>
      </c>
      <c r="C83" s="19"/>
      <c r="D83" s="19"/>
      <c r="E83" s="19" t="s">
        <v>49</v>
      </c>
      <c r="F83" s="22"/>
      <c r="G83" s="22">
        <v>60000</v>
      </c>
      <c r="H83" s="19"/>
      <c r="I83" s="19"/>
      <c r="J83" s="23">
        <f>G83</f>
        <v>60000</v>
      </c>
      <c r="K83" s="23"/>
      <c r="L83" s="5"/>
      <c r="M83" s="5">
        <v>60000</v>
      </c>
      <c r="N83" s="5"/>
      <c r="O83" s="17"/>
    </row>
    <row r="84" spans="2:15" ht="12.75">
      <c r="B84" s="19">
        <v>423399</v>
      </c>
      <c r="C84" s="19"/>
      <c r="D84" s="19"/>
      <c r="E84" s="19" t="s">
        <v>50</v>
      </c>
      <c r="F84" s="22"/>
      <c r="G84" s="22">
        <v>40000</v>
      </c>
      <c r="H84" s="19"/>
      <c r="I84" s="19"/>
      <c r="J84" s="23">
        <f>G84</f>
        <v>40000</v>
      </c>
      <c r="K84" s="23"/>
      <c r="L84" s="5"/>
      <c r="M84" s="5">
        <f>J84</f>
        <v>40000</v>
      </c>
      <c r="N84" s="5"/>
      <c r="O84" s="17"/>
    </row>
    <row r="85" spans="2:15" ht="12.75">
      <c r="B85" s="19">
        <v>423413</v>
      </c>
      <c r="C85" s="19"/>
      <c r="D85" s="19"/>
      <c r="E85" s="19" t="s">
        <v>54</v>
      </c>
      <c r="F85" s="22"/>
      <c r="G85" s="22">
        <v>20000</v>
      </c>
      <c r="H85" s="19"/>
      <c r="I85" s="19"/>
      <c r="J85" s="23">
        <f>G85</f>
        <v>20000</v>
      </c>
      <c r="K85" s="23"/>
      <c r="L85" s="5"/>
      <c r="M85" s="5">
        <f>J85</f>
        <v>20000</v>
      </c>
      <c r="N85" s="5"/>
      <c r="O85" s="17"/>
    </row>
    <row r="86" spans="2:15" ht="12.75">
      <c r="B86" s="19">
        <v>423432</v>
      </c>
      <c r="C86" s="19"/>
      <c r="D86" s="19"/>
      <c r="E86" s="19" t="s">
        <v>51</v>
      </c>
      <c r="F86" s="22">
        <v>330000</v>
      </c>
      <c r="G86" s="22">
        <v>50000</v>
      </c>
      <c r="H86" s="19"/>
      <c r="I86" s="19"/>
      <c r="J86" s="23">
        <f>F86+G86</f>
        <v>380000</v>
      </c>
      <c r="K86" s="23">
        <v>50000</v>
      </c>
      <c r="L86" s="5"/>
      <c r="M86" s="5">
        <v>330000</v>
      </c>
      <c r="N86" s="5"/>
      <c r="O86" s="17"/>
    </row>
    <row r="87" spans="2:15" ht="12.75">
      <c r="B87" s="19">
        <v>423511</v>
      </c>
      <c r="C87" s="19"/>
      <c r="D87" s="19"/>
      <c r="E87" s="19" t="s">
        <v>84</v>
      </c>
      <c r="F87" s="22"/>
      <c r="G87" s="22">
        <v>210000</v>
      </c>
      <c r="H87" s="19"/>
      <c r="I87" s="19"/>
      <c r="J87" s="23">
        <f>G87</f>
        <v>210000</v>
      </c>
      <c r="K87" s="23"/>
      <c r="L87" s="5"/>
      <c r="M87" s="5">
        <v>210000</v>
      </c>
      <c r="N87" s="5"/>
      <c r="O87" s="17"/>
    </row>
    <row r="88" spans="2:15" ht="12.75">
      <c r="B88" s="19">
        <v>423591</v>
      </c>
      <c r="C88" s="19"/>
      <c r="D88" s="19"/>
      <c r="E88" s="19" t="s">
        <v>52</v>
      </c>
      <c r="F88" s="22">
        <v>1050000</v>
      </c>
      <c r="G88" s="22"/>
      <c r="H88" s="19"/>
      <c r="I88" s="19"/>
      <c r="J88" s="23">
        <f>F88</f>
        <v>1050000</v>
      </c>
      <c r="K88" s="23"/>
      <c r="L88" s="5"/>
      <c r="M88" s="5">
        <v>1050000</v>
      </c>
      <c r="N88" s="5"/>
      <c r="O88" s="17"/>
    </row>
    <row r="89" spans="2:15" ht="12.75">
      <c r="B89" s="19">
        <v>423599</v>
      </c>
      <c r="C89" s="19"/>
      <c r="D89" s="19"/>
      <c r="E89" s="19" t="s">
        <v>90</v>
      </c>
      <c r="F89" s="22"/>
      <c r="G89" s="22"/>
      <c r="H89" s="19"/>
      <c r="I89" s="19"/>
      <c r="J89" s="23"/>
      <c r="K89" s="23"/>
      <c r="L89" s="5"/>
      <c r="M89" s="5"/>
      <c r="N89" s="5"/>
      <c r="O89" s="17"/>
    </row>
    <row r="90" spans="2:15" ht="12.75">
      <c r="B90" s="19">
        <v>423611</v>
      </c>
      <c r="C90" s="19"/>
      <c r="D90" s="19"/>
      <c r="E90" s="19" t="s">
        <v>53</v>
      </c>
      <c r="F90" s="22"/>
      <c r="G90" s="22">
        <v>40000</v>
      </c>
      <c r="H90" s="19"/>
      <c r="I90" s="19"/>
      <c r="J90" s="23">
        <f>G90</f>
        <v>40000</v>
      </c>
      <c r="K90" s="23"/>
      <c r="L90" s="5"/>
      <c r="M90" s="5">
        <v>40000</v>
      </c>
      <c r="N90" s="5"/>
      <c r="O90" s="17"/>
    </row>
    <row r="91" spans="2:15" ht="12.75">
      <c r="B91" s="19">
        <v>423711</v>
      </c>
      <c r="C91" s="19"/>
      <c r="D91" s="19"/>
      <c r="E91" s="19" t="s">
        <v>13</v>
      </c>
      <c r="F91" s="22"/>
      <c r="G91" s="22">
        <v>265000</v>
      </c>
      <c r="H91" s="19"/>
      <c r="I91" s="19"/>
      <c r="J91" s="23">
        <f>G91</f>
        <v>265000</v>
      </c>
      <c r="K91" s="23"/>
      <c r="L91" s="5"/>
      <c r="M91" s="5">
        <f>J91</f>
        <v>265000</v>
      </c>
      <c r="N91" s="5"/>
      <c r="O91" s="17"/>
    </row>
    <row r="92" spans="2:15" ht="12.75">
      <c r="B92" s="19">
        <v>423911</v>
      </c>
      <c r="C92" s="19"/>
      <c r="D92" s="19"/>
      <c r="E92" s="19" t="s">
        <v>14</v>
      </c>
      <c r="F92" s="22">
        <v>2564000</v>
      </c>
      <c r="G92" s="22">
        <v>897000</v>
      </c>
      <c r="H92" s="19"/>
      <c r="I92" s="19"/>
      <c r="J92" s="23">
        <f>F92+G92</f>
        <v>3461000</v>
      </c>
      <c r="K92" s="23">
        <v>1211000</v>
      </c>
      <c r="L92" s="5">
        <v>1353000</v>
      </c>
      <c r="M92" s="5">
        <f>J92-K92-L92</f>
        <v>897000</v>
      </c>
      <c r="N92" s="5"/>
      <c r="O92" s="17"/>
    </row>
    <row r="93" spans="2:15" ht="12.75">
      <c r="B93" s="20">
        <v>4240</v>
      </c>
      <c r="C93" s="19"/>
      <c r="D93" s="19"/>
      <c r="E93" s="20" t="s">
        <v>15</v>
      </c>
      <c r="F93" s="22"/>
      <c r="G93" s="24">
        <f>G94+G97</f>
        <v>210000</v>
      </c>
      <c r="H93" s="19"/>
      <c r="I93" s="19"/>
      <c r="J93" s="25">
        <f>J94+J97</f>
        <v>210000</v>
      </c>
      <c r="K93" s="23"/>
      <c r="L93" s="9">
        <f>L97</f>
        <v>40000</v>
      </c>
      <c r="M93" s="9">
        <f>M94+M97</f>
        <v>170000</v>
      </c>
      <c r="N93" s="9"/>
      <c r="O93" s="17"/>
    </row>
    <row r="94" spans="2:15" ht="12.75">
      <c r="B94" s="19">
        <v>424631</v>
      </c>
      <c r="C94" s="20"/>
      <c r="D94" s="20"/>
      <c r="E94" s="19" t="s">
        <v>55</v>
      </c>
      <c r="F94" s="22"/>
      <c r="G94" s="22">
        <v>10000</v>
      </c>
      <c r="H94" s="19"/>
      <c r="I94" s="19"/>
      <c r="J94" s="23">
        <f>G94</f>
        <v>10000</v>
      </c>
      <c r="K94" s="23"/>
      <c r="L94" s="5"/>
      <c r="M94" s="5">
        <f>J94</f>
        <v>10000</v>
      </c>
      <c r="N94" s="5"/>
      <c r="O94" s="17"/>
    </row>
    <row r="95" spans="2:15" ht="0.75" customHeight="1">
      <c r="B95" s="19">
        <v>4249</v>
      </c>
      <c r="C95" s="19"/>
      <c r="D95" s="19"/>
      <c r="E95" s="19"/>
      <c r="F95" s="24"/>
      <c r="G95" s="22"/>
      <c r="H95" s="19"/>
      <c r="I95" s="19"/>
      <c r="J95" s="23"/>
      <c r="K95" s="23"/>
      <c r="L95" s="5"/>
      <c r="M95" s="5"/>
      <c r="N95" s="5"/>
      <c r="O95" s="17"/>
    </row>
    <row r="96" spans="2:15" ht="12.75" hidden="1">
      <c r="B96" s="20">
        <v>4250</v>
      </c>
      <c r="C96" s="19"/>
      <c r="D96" s="19"/>
      <c r="E96" s="20" t="s">
        <v>16</v>
      </c>
      <c r="F96" s="22"/>
      <c r="G96" s="24"/>
      <c r="H96" s="19"/>
      <c r="I96" s="19"/>
      <c r="J96" s="25"/>
      <c r="K96" s="25"/>
      <c r="L96" s="9"/>
      <c r="M96" s="9"/>
      <c r="N96" s="9"/>
      <c r="O96" s="17"/>
    </row>
    <row r="97" spans="2:15" ht="12.75">
      <c r="B97" s="3">
        <v>424351</v>
      </c>
      <c r="C97" s="19"/>
      <c r="D97" s="19"/>
      <c r="E97" s="3" t="s">
        <v>111</v>
      </c>
      <c r="F97" s="22"/>
      <c r="G97" s="5">
        <v>200000</v>
      </c>
      <c r="H97" s="19"/>
      <c r="I97" s="19"/>
      <c r="J97" s="6">
        <f>G97</f>
        <v>200000</v>
      </c>
      <c r="K97" s="25"/>
      <c r="L97" s="12">
        <v>40000</v>
      </c>
      <c r="M97" s="12">
        <v>160000</v>
      </c>
      <c r="N97" s="9"/>
      <c r="O97" s="17"/>
    </row>
    <row r="98" spans="2:15" ht="12.75">
      <c r="B98" s="20">
        <v>4250</v>
      </c>
      <c r="C98" s="19"/>
      <c r="D98" s="19" t="s">
        <v>28</v>
      </c>
      <c r="E98" s="20" t="s">
        <v>29</v>
      </c>
      <c r="F98" s="24"/>
      <c r="G98" s="24">
        <f>G103+G104+G105+G106+G108+G109+G110</f>
        <v>1910000</v>
      </c>
      <c r="H98" s="19"/>
      <c r="I98" s="19"/>
      <c r="J98" s="25">
        <f>F98+G98</f>
        <v>1910000</v>
      </c>
      <c r="K98" s="25">
        <f>K103+K104+K105+K106+K109+K110</f>
        <v>620000</v>
      </c>
      <c r="L98" s="9">
        <f>L104+L105+L106+L109+L110</f>
        <v>240000</v>
      </c>
      <c r="M98" s="11">
        <f>M103+M104+M105+M106+M108+M109+M110</f>
        <v>1050000</v>
      </c>
      <c r="N98" s="5"/>
      <c r="O98" s="17"/>
    </row>
    <row r="99" spans="2:15" ht="12.75">
      <c r="B99" s="19">
        <v>425111</v>
      </c>
      <c r="C99" s="19"/>
      <c r="D99" s="19"/>
      <c r="E99" s="19" t="s">
        <v>99</v>
      </c>
      <c r="F99" s="24"/>
      <c r="G99" s="22"/>
      <c r="H99" s="19"/>
      <c r="I99" s="19"/>
      <c r="J99" s="6">
        <f aca="true" t="shared" si="1" ref="J99:J105">G99</f>
        <v>0</v>
      </c>
      <c r="K99" s="25"/>
      <c r="L99" s="9"/>
      <c r="M99" s="5"/>
      <c r="N99" s="5"/>
      <c r="O99" s="17"/>
    </row>
    <row r="100" spans="2:15" ht="12.75">
      <c r="B100" s="19">
        <v>425112</v>
      </c>
      <c r="C100" s="19"/>
      <c r="D100" s="19"/>
      <c r="E100" s="3" t="s">
        <v>101</v>
      </c>
      <c r="F100" s="24"/>
      <c r="G100" s="22"/>
      <c r="H100" s="19"/>
      <c r="I100" s="19"/>
      <c r="J100" s="6">
        <f t="shared" si="1"/>
        <v>0</v>
      </c>
      <c r="K100" s="25"/>
      <c r="L100" s="9"/>
      <c r="M100" s="5"/>
      <c r="N100" s="5"/>
      <c r="O100" s="17"/>
    </row>
    <row r="101" spans="2:15" ht="12.75">
      <c r="B101" s="19">
        <v>425113</v>
      </c>
      <c r="C101" s="20"/>
      <c r="D101" s="20"/>
      <c r="E101" s="19" t="s">
        <v>96</v>
      </c>
      <c r="F101" s="22"/>
      <c r="G101" s="22"/>
      <c r="H101" s="19"/>
      <c r="I101" s="19"/>
      <c r="J101" s="23">
        <f t="shared" si="1"/>
        <v>0</v>
      </c>
      <c r="K101" s="23"/>
      <c r="L101" s="5"/>
      <c r="M101" s="5"/>
      <c r="N101" s="5"/>
      <c r="O101" s="17"/>
    </row>
    <row r="102" spans="2:15" ht="12.75">
      <c r="B102" s="19">
        <v>425114</v>
      </c>
      <c r="C102" s="20"/>
      <c r="D102" s="20"/>
      <c r="E102" s="19" t="s">
        <v>97</v>
      </c>
      <c r="F102" s="22"/>
      <c r="G102" s="22"/>
      <c r="H102" s="19"/>
      <c r="I102" s="19"/>
      <c r="J102" s="23">
        <f t="shared" si="1"/>
        <v>0</v>
      </c>
      <c r="K102" s="23"/>
      <c r="L102" s="5"/>
      <c r="M102" s="5"/>
      <c r="N102" s="5"/>
      <c r="O102" s="17"/>
    </row>
    <row r="103" spans="2:15" ht="12.75">
      <c r="B103" s="19">
        <v>425115</v>
      </c>
      <c r="C103" s="20"/>
      <c r="D103" s="20"/>
      <c r="E103" s="19" t="s">
        <v>98</v>
      </c>
      <c r="F103" s="22"/>
      <c r="G103" s="22">
        <v>150000</v>
      </c>
      <c r="H103" s="19"/>
      <c r="I103" s="19"/>
      <c r="J103" s="23">
        <f t="shared" si="1"/>
        <v>150000</v>
      </c>
      <c r="K103" s="23">
        <v>100000</v>
      </c>
      <c r="L103" s="5"/>
      <c r="M103" s="5">
        <v>50000</v>
      </c>
      <c r="N103" s="5"/>
      <c r="O103" s="17"/>
    </row>
    <row r="104" spans="2:15" ht="12.75">
      <c r="B104" s="19">
        <v>425117</v>
      </c>
      <c r="C104" s="20"/>
      <c r="D104" s="20"/>
      <c r="E104" s="19" t="s">
        <v>56</v>
      </c>
      <c r="F104" s="22"/>
      <c r="G104" s="22">
        <v>150000</v>
      </c>
      <c r="H104" s="19"/>
      <c r="I104" s="19"/>
      <c r="J104" s="23">
        <f t="shared" si="1"/>
        <v>150000</v>
      </c>
      <c r="K104" s="23">
        <v>100000</v>
      </c>
      <c r="L104" s="5">
        <v>20000</v>
      </c>
      <c r="M104" s="5">
        <f>J104-K104-L104</f>
        <v>30000</v>
      </c>
      <c r="N104" s="5"/>
      <c r="O104" s="17"/>
    </row>
    <row r="105" spans="2:15" ht="12.75">
      <c r="B105" s="19">
        <v>425119</v>
      </c>
      <c r="C105" s="20"/>
      <c r="D105" s="20"/>
      <c r="E105" s="19" t="s">
        <v>57</v>
      </c>
      <c r="F105" s="22"/>
      <c r="G105" s="22">
        <v>400000</v>
      </c>
      <c r="H105" s="19"/>
      <c r="I105" s="19"/>
      <c r="J105" s="23">
        <f t="shared" si="1"/>
        <v>400000</v>
      </c>
      <c r="K105" s="23">
        <v>200000</v>
      </c>
      <c r="L105" s="5">
        <v>100000</v>
      </c>
      <c r="M105" s="5">
        <v>100000</v>
      </c>
      <c r="N105" s="5"/>
      <c r="O105" s="17"/>
    </row>
    <row r="106" spans="2:15" ht="12.75">
      <c r="B106" s="19">
        <v>425191</v>
      </c>
      <c r="C106" s="20"/>
      <c r="D106" s="20"/>
      <c r="E106" s="19" t="s">
        <v>58</v>
      </c>
      <c r="F106" s="22"/>
      <c r="G106" s="22">
        <v>600000</v>
      </c>
      <c r="H106" s="19"/>
      <c r="I106" s="19"/>
      <c r="J106" s="23">
        <f>F106+G106</f>
        <v>600000</v>
      </c>
      <c r="K106" s="23">
        <v>70000</v>
      </c>
      <c r="L106" s="5">
        <v>50000</v>
      </c>
      <c r="M106" s="5">
        <v>480000</v>
      </c>
      <c r="N106" s="5"/>
      <c r="O106" s="17"/>
    </row>
    <row r="107" spans="2:15" ht="12.75">
      <c r="B107" s="19">
        <v>425211</v>
      </c>
      <c r="C107" s="20"/>
      <c r="D107" s="20"/>
      <c r="E107" s="19" t="s">
        <v>60</v>
      </c>
      <c r="F107" s="22"/>
      <c r="G107" s="22"/>
      <c r="H107" s="19"/>
      <c r="I107" s="19"/>
      <c r="J107" s="23"/>
      <c r="K107" s="23"/>
      <c r="L107" s="5"/>
      <c r="M107" s="5"/>
      <c r="N107" s="5"/>
      <c r="O107" s="17"/>
    </row>
    <row r="108" spans="2:15" ht="12.75">
      <c r="B108" s="19">
        <v>425219</v>
      </c>
      <c r="C108" s="20"/>
      <c r="D108" s="20"/>
      <c r="E108" s="19" t="s">
        <v>87</v>
      </c>
      <c r="F108" s="22"/>
      <c r="G108" s="22">
        <v>170000</v>
      </c>
      <c r="H108" s="19"/>
      <c r="I108" s="19"/>
      <c r="J108" s="23">
        <f>G108</f>
        <v>170000</v>
      </c>
      <c r="K108" s="23"/>
      <c r="L108" s="5"/>
      <c r="M108" s="5">
        <f>J108</f>
        <v>170000</v>
      </c>
      <c r="N108" s="5"/>
      <c r="O108" s="17"/>
    </row>
    <row r="109" spans="2:15" ht="12.75">
      <c r="B109" s="19">
        <v>425222</v>
      </c>
      <c r="C109" s="19"/>
      <c r="D109" s="19"/>
      <c r="E109" s="19" t="s">
        <v>59</v>
      </c>
      <c r="F109" s="22"/>
      <c r="G109" s="22">
        <v>100000</v>
      </c>
      <c r="H109" s="19"/>
      <c r="I109" s="19"/>
      <c r="J109" s="23">
        <f>G109</f>
        <v>100000</v>
      </c>
      <c r="K109" s="23">
        <v>20000</v>
      </c>
      <c r="L109" s="5">
        <v>20000</v>
      </c>
      <c r="M109" s="12">
        <v>60000</v>
      </c>
      <c r="N109" s="9"/>
      <c r="O109" s="17"/>
    </row>
    <row r="110" spans="2:15" ht="12.75">
      <c r="B110" s="19">
        <v>425229</v>
      </c>
      <c r="C110" s="19"/>
      <c r="D110" s="19"/>
      <c r="E110" s="19" t="s">
        <v>61</v>
      </c>
      <c r="F110" s="22"/>
      <c r="G110" s="22">
        <v>340000</v>
      </c>
      <c r="H110" s="19"/>
      <c r="I110" s="19"/>
      <c r="J110" s="23">
        <f>G110</f>
        <v>340000</v>
      </c>
      <c r="K110" s="23">
        <v>130000</v>
      </c>
      <c r="L110" s="5">
        <v>50000</v>
      </c>
      <c r="M110" s="12">
        <v>160000</v>
      </c>
      <c r="N110" s="9"/>
      <c r="O110" s="17"/>
    </row>
    <row r="111" spans="2:15" ht="12.75">
      <c r="B111" s="20">
        <v>4260</v>
      </c>
      <c r="C111" s="19"/>
      <c r="D111" s="19"/>
      <c r="E111" s="20" t="s">
        <v>17</v>
      </c>
      <c r="F111" s="22">
        <f>Q117</f>
        <v>0</v>
      </c>
      <c r="G111" s="24">
        <f>G112+G113+G114+G115+G116+G117+G118+G119+G120+G121</f>
        <v>2191000</v>
      </c>
      <c r="H111" s="19"/>
      <c r="I111" s="19"/>
      <c r="J111" s="25">
        <f>J112+J113+J114+J115+J116+J117+J118+J119+J120+J121</f>
        <v>2191000</v>
      </c>
      <c r="K111" s="18">
        <f>K119+K120</f>
        <v>310000</v>
      </c>
      <c r="L111" s="9">
        <f>L113+L120+L121</f>
        <v>121000</v>
      </c>
      <c r="M111" s="11">
        <f>M112+M114+M115+M116+M117+M118+M120+M121</f>
        <v>1760000</v>
      </c>
      <c r="N111" s="5"/>
      <c r="O111" s="17"/>
    </row>
    <row r="112" spans="2:15" ht="12.75">
      <c r="B112" s="19">
        <v>426111</v>
      </c>
      <c r="C112" s="20"/>
      <c r="D112" s="20"/>
      <c r="E112" s="19" t="s">
        <v>62</v>
      </c>
      <c r="F112" s="22"/>
      <c r="G112" s="22">
        <v>870000</v>
      </c>
      <c r="H112" s="19"/>
      <c r="I112" s="19"/>
      <c r="J112" s="23">
        <f>G112</f>
        <v>870000</v>
      </c>
      <c r="K112" s="23"/>
      <c r="L112" s="5"/>
      <c r="M112" s="5">
        <f>J112</f>
        <v>870000</v>
      </c>
      <c r="N112" s="5"/>
      <c r="O112" s="17"/>
    </row>
    <row r="113" spans="2:15" ht="12.75">
      <c r="B113" s="19">
        <v>426124</v>
      </c>
      <c r="C113" s="20"/>
      <c r="D113" s="20"/>
      <c r="E113" s="19" t="s">
        <v>63</v>
      </c>
      <c r="F113" s="22"/>
      <c r="G113" s="22">
        <v>40000</v>
      </c>
      <c r="H113" s="19"/>
      <c r="I113" s="19"/>
      <c r="J113" s="23">
        <v>40000</v>
      </c>
      <c r="K113" s="23"/>
      <c r="L113" s="5">
        <v>40000</v>
      </c>
      <c r="M113" s="5"/>
      <c r="N113" s="5"/>
      <c r="O113" s="17"/>
    </row>
    <row r="114" spans="2:15" ht="12.75">
      <c r="B114" s="19">
        <v>426131</v>
      </c>
      <c r="C114" s="20"/>
      <c r="D114" s="20"/>
      <c r="E114" s="19" t="s">
        <v>64</v>
      </c>
      <c r="F114" s="22"/>
      <c r="G114" s="22">
        <v>30000</v>
      </c>
      <c r="H114" s="19"/>
      <c r="I114" s="19"/>
      <c r="J114" s="23">
        <f>G114</f>
        <v>30000</v>
      </c>
      <c r="K114" s="23"/>
      <c r="L114" s="5"/>
      <c r="M114" s="5">
        <v>30000</v>
      </c>
      <c r="N114" s="5"/>
      <c r="O114" s="17"/>
    </row>
    <row r="115" spans="2:15" ht="12.75">
      <c r="B115" s="19">
        <v>426191</v>
      </c>
      <c r="C115" s="20"/>
      <c r="D115" s="20"/>
      <c r="E115" s="19" t="s">
        <v>65</v>
      </c>
      <c r="F115" s="22"/>
      <c r="G115" s="22">
        <v>20000</v>
      </c>
      <c r="H115" s="19"/>
      <c r="I115" s="19"/>
      <c r="J115" s="23">
        <v>20000</v>
      </c>
      <c r="K115" s="23"/>
      <c r="L115" s="5"/>
      <c r="M115" s="5">
        <v>20000</v>
      </c>
      <c r="N115" s="5"/>
      <c r="O115" s="17"/>
    </row>
    <row r="116" spans="2:15" ht="12.75">
      <c r="B116" s="19">
        <v>426311</v>
      </c>
      <c r="C116" s="19"/>
      <c r="D116" s="19"/>
      <c r="E116" s="19" t="s">
        <v>66</v>
      </c>
      <c r="F116" s="22"/>
      <c r="G116" s="22">
        <v>170000</v>
      </c>
      <c r="H116" s="19"/>
      <c r="I116" s="19"/>
      <c r="J116" s="23">
        <f>G116</f>
        <v>170000</v>
      </c>
      <c r="K116" s="23"/>
      <c r="L116" s="5"/>
      <c r="M116" s="5">
        <f>J116</f>
        <v>170000</v>
      </c>
      <c r="N116" s="5"/>
      <c r="O116" s="17"/>
    </row>
    <row r="117" spans="2:15" ht="12.75">
      <c r="B117" s="19">
        <v>426411</v>
      </c>
      <c r="C117" s="19"/>
      <c r="D117" s="19"/>
      <c r="E117" s="19" t="s">
        <v>67</v>
      </c>
      <c r="F117" s="22"/>
      <c r="G117" s="22">
        <v>500000</v>
      </c>
      <c r="H117" s="19"/>
      <c r="I117" s="19"/>
      <c r="J117" s="23">
        <f>G117</f>
        <v>500000</v>
      </c>
      <c r="K117" s="23"/>
      <c r="L117" s="5"/>
      <c r="M117" s="5">
        <v>500000</v>
      </c>
      <c r="N117" s="5"/>
      <c r="O117" s="17"/>
    </row>
    <row r="118" spans="2:15" ht="12.75">
      <c r="B118" s="19">
        <v>426491</v>
      </c>
      <c r="C118" s="19"/>
      <c r="D118" s="19"/>
      <c r="E118" s="19" t="s">
        <v>68</v>
      </c>
      <c r="F118" s="22"/>
      <c r="G118" s="22">
        <v>40000</v>
      </c>
      <c r="H118" s="19"/>
      <c r="I118" s="19"/>
      <c r="J118" s="23">
        <f>G118</f>
        <v>40000</v>
      </c>
      <c r="K118" s="23"/>
      <c r="L118" s="5"/>
      <c r="M118" s="5">
        <f>J118</f>
        <v>40000</v>
      </c>
      <c r="N118" s="5"/>
      <c r="O118" s="17"/>
    </row>
    <row r="119" spans="2:15" ht="12.75">
      <c r="B119" s="19">
        <v>426811</v>
      </c>
      <c r="C119" s="19"/>
      <c r="D119" s="19"/>
      <c r="E119" s="19" t="s">
        <v>69</v>
      </c>
      <c r="F119" s="22"/>
      <c r="G119" s="22">
        <v>150000</v>
      </c>
      <c r="H119" s="19"/>
      <c r="I119" s="19"/>
      <c r="J119" s="23">
        <v>150000</v>
      </c>
      <c r="K119" s="23">
        <v>150000</v>
      </c>
      <c r="L119" s="5"/>
      <c r="M119" s="5"/>
      <c r="N119" s="5"/>
      <c r="O119" s="17"/>
    </row>
    <row r="120" spans="2:15" ht="12.75">
      <c r="B120" s="19">
        <v>426911</v>
      </c>
      <c r="C120" s="19"/>
      <c r="D120" s="19"/>
      <c r="E120" s="19" t="s">
        <v>70</v>
      </c>
      <c r="F120" s="22"/>
      <c r="G120" s="22">
        <v>340000</v>
      </c>
      <c r="H120" s="19"/>
      <c r="I120" s="19"/>
      <c r="J120" s="23">
        <f>G120</f>
        <v>340000</v>
      </c>
      <c r="K120" s="23">
        <v>160000</v>
      </c>
      <c r="L120" s="5">
        <v>50000</v>
      </c>
      <c r="M120" s="12">
        <f>J120-K120-L120</f>
        <v>130000</v>
      </c>
      <c r="N120" s="9"/>
      <c r="O120" s="17"/>
    </row>
    <row r="121" spans="2:15" ht="12.75">
      <c r="B121" s="19">
        <v>426913</v>
      </c>
      <c r="C121" s="19"/>
      <c r="D121" s="19"/>
      <c r="E121" s="19" t="s">
        <v>92</v>
      </c>
      <c r="F121" s="22"/>
      <c r="G121" s="22">
        <v>31000</v>
      </c>
      <c r="H121" s="19"/>
      <c r="I121" s="19"/>
      <c r="J121" s="23">
        <f>G121</f>
        <v>31000</v>
      </c>
      <c r="K121" s="23"/>
      <c r="L121" s="5">
        <f>J121</f>
        <v>31000</v>
      </c>
      <c r="M121" s="12"/>
      <c r="N121" s="9"/>
      <c r="O121" s="17"/>
    </row>
    <row r="122" spans="2:15" ht="0.75" customHeight="1">
      <c r="B122" s="19"/>
      <c r="C122" s="19"/>
      <c r="D122" s="19"/>
      <c r="E122" s="19"/>
      <c r="F122" s="22"/>
      <c r="G122" s="22"/>
      <c r="H122" s="19"/>
      <c r="I122" s="19"/>
      <c r="J122" s="23"/>
      <c r="K122" s="23"/>
      <c r="L122" s="5"/>
      <c r="M122" s="9"/>
      <c r="N122" s="9"/>
      <c r="O122" s="17"/>
    </row>
    <row r="123" spans="2:15" ht="0.75" customHeight="1">
      <c r="B123" s="19"/>
      <c r="C123" s="19"/>
      <c r="D123" s="19"/>
      <c r="E123" s="19"/>
      <c r="F123" s="22"/>
      <c r="G123" s="22"/>
      <c r="H123" s="19"/>
      <c r="I123" s="19"/>
      <c r="J123" s="23"/>
      <c r="K123" s="23"/>
      <c r="L123" s="5"/>
      <c r="M123" s="9"/>
      <c r="N123" s="9"/>
      <c r="O123" s="17"/>
    </row>
    <row r="124" spans="2:15" ht="0.75" customHeight="1" hidden="1">
      <c r="B124" s="19"/>
      <c r="C124" s="19"/>
      <c r="D124" s="19"/>
      <c r="E124" s="19"/>
      <c r="F124" s="22"/>
      <c r="G124" s="22"/>
      <c r="H124" s="19"/>
      <c r="I124" s="19"/>
      <c r="J124" s="23"/>
      <c r="K124" s="23"/>
      <c r="L124" s="5"/>
      <c r="M124" s="9"/>
      <c r="N124" s="9"/>
      <c r="O124" s="17"/>
    </row>
    <row r="125" spans="2:15" ht="0.75" customHeight="1" hidden="1">
      <c r="B125" s="19"/>
      <c r="C125" s="19"/>
      <c r="D125" s="19"/>
      <c r="E125" s="19"/>
      <c r="F125" s="22"/>
      <c r="G125" s="22"/>
      <c r="H125" s="19"/>
      <c r="I125" s="19"/>
      <c r="J125" s="23"/>
      <c r="K125" s="23"/>
      <c r="L125" s="5"/>
      <c r="M125" s="9"/>
      <c r="N125" s="9"/>
      <c r="O125" s="17"/>
    </row>
    <row r="126" spans="2:15" ht="0.75" customHeight="1" hidden="1">
      <c r="B126" s="19"/>
      <c r="C126" s="19"/>
      <c r="D126" s="19"/>
      <c r="E126" s="19"/>
      <c r="F126" s="22"/>
      <c r="G126" s="22"/>
      <c r="H126" s="19"/>
      <c r="I126" s="19"/>
      <c r="J126" s="23"/>
      <c r="K126" s="23"/>
      <c r="L126" s="5"/>
      <c r="M126" s="9"/>
      <c r="N126" s="9"/>
      <c r="O126" s="17"/>
    </row>
    <row r="127" spans="2:15" ht="0.75" customHeight="1" hidden="1">
      <c r="B127" s="19"/>
      <c r="C127" s="19"/>
      <c r="D127" s="19"/>
      <c r="E127" s="19"/>
      <c r="F127" s="22"/>
      <c r="G127" s="22"/>
      <c r="H127" s="19"/>
      <c r="I127" s="19"/>
      <c r="J127" s="23"/>
      <c r="K127" s="23"/>
      <c r="L127" s="5"/>
      <c r="M127" s="9"/>
      <c r="N127" s="9"/>
      <c r="O127" s="17"/>
    </row>
    <row r="128" spans="2:15" ht="0.75" customHeight="1" hidden="1">
      <c r="B128" s="19"/>
      <c r="C128" s="19"/>
      <c r="D128" s="19"/>
      <c r="E128" s="19"/>
      <c r="F128" s="22"/>
      <c r="G128" s="22"/>
      <c r="H128" s="19"/>
      <c r="I128" s="19"/>
      <c r="J128" s="23"/>
      <c r="K128" s="23"/>
      <c r="L128" s="5"/>
      <c r="M128" s="9"/>
      <c r="N128" s="9"/>
      <c r="O128" s="17"/>
    </row>
    <row r="129" spans="2:15" ht="0.75" customHeight="1" hidden="1">
      <c r="B129" s="19"/>
      <c r="C129" s="19"/>
      <c r="D129" s="19"/>
      <c r="E129" s="19"/>
      <c r="F129" s="22"/>
      <c r="G129" s="22"/>
      <c r="H129" s="19"/>
      <c r="I129" s="19"/>
      <c r="J129" s="23"/>
      <c r="K129" s="23"/>
      <c r="L129" s="5"/>
      <c r="M129" s="9"/>
      <c r="N129" s="9"/>
      <c r="O129" s="17"/>
    </row>
    <row r="130" spans="2:15" ht="0" customHeight="1" hidden="1">
      <c r="B130" s="19"/>
      <c r="C130" s="19"/>
      <c r="D130" s="19"/>
      <c r="E130" s="19"/>
      <c r="F130" s="22"/>
      <c r="G130" s="22"/>
      <c r="H130" s="19"/>
      <c r="I130" s="19"/>
      <c r="J130" s="23"/>
      <c r="K130" s="23"/>
      <c r="L130" s="5"/>
      <c r="M130" s="9"/>
      <c r="N130" s="9"/>
      <c r="O130" s="17"/>
    </row>
    <row r="131" spans="2:15" ht="0" customHeight="1" hidden="1">
      <c r="B131" s="19"/>
      <c r="C131" s="19"/>
      <c r="D131" s="19"/>
      <c r="E131" s="19"/>
      <c r="F131" s="22"/>
      <c r="G131" s="22"/>
      <c r="H131" s="19"/>
      <c r="I131" s="19"/>
      <c r="J131" s="23"/>
      <c r="K131" s="23"/>
      <c r="L131" s="5"/>
      <c r="M131" s="9"/>
      <c r="N131" s="9"/>
      <c r="O131" s="17"/>
    </row>
    <row r="132" spans="2:15" ht="0" customHeight="1" hidden="1">
      <c r="B132" s="19"/>
      <c r="C132" s="19"/>
      <c r="D132" s="19"/>
      <c r="E132" s="19"/>
      <c r="F132" s="22"/>
      <c r="G132" s="22"/>
      <c r="H132" s="19"/>
      <c r="I132" s="19"/>
      <c r="J132" s="23"/>
      <c r="K132" s="23"/>
      <c r="L132" s="5"/>
      <c r="M132" s="9"/>
      <c r="N132" s="9"/>
      <c r="O132" s="17"/>
    </row>
    <row r="133" spans="2:15" ht="12.75">
      <c r="B133" s="34">
        <v>4651</v>
      </c>
      <c r="C133" s="19"/>
      <c r="D133" s="19"/>
      <c r="E133" s="4" t="s">
        <v>126</v>
      </c>
      <c r="F133" s="22"/>
      <c r="G133" s="24">
        <f>G134</f>
        <v>4193640</v>
      </c>
      <c r="H133" s="19"/>
      <c r="I133" s="19"/>
      <c r="J133" s="25">
        <f>G133</f>
        <v>4193640</v>
      </c>
      <c r="K133" s="18">
        <f>K134</f>
        <v>904080</v>
      </c>
      <c r="L133" s="9">
        <f>L134</f>
        <v>667200</v>
      </c>
      <c r="M133" s="11">
        <f>M134</f>
        <v>2622360</v>
      </c>
      <c r="N133" s="5"/>
      <c r="O133" s="17"/>
    </row>
    <row r="134" spans="2:15" ht="12.75">
      <c r="B134" s="19">
        <v>465112</v>
      </c>
      <c r="C134" s="19"/>
      <c r="D134" s="19"/>
      <c r="E134" s="13" t="s">
        <v>125</v>
      </c>
      <c r="F134" s="22"/>
      <c r="G134" s="12">
        <v>4193640</v>
      </c>
      <c r="H134" s="19"/>
      <c r="I134" s="19"/>
      <c r="J134" s="14">
        <f>G134</f>
        <v>4193640</v>
      </c>
      <c r="K134" s="23">
        <v>904080</v>
      </c>
      <c r="L134" s="12">
        <v>667200</v>
      </c>
      <c r="M134" s="5">
        <v>2622360</v>
      </c>
      <c r="N134" s="5"/>
      <c r="O134" s="17"/>
    </row>
    <row r="135" spans="2:15" ht="12.75">
      <c r="B135" s="34">
        <v>4810</v>
      </c>
      <c r="C135" s="19"/>
      <c r="D135" s="19"/>
      <c r="E135" s="20" t="s">
        <v>18</v>
      </c>
      <c r="F135" s="22"/>
      <c r="G135" s="24"/>
      <c r="H135" s="19"/>
      <c r="I135" s="19"/>
      <c r="J135" s="25"/>
      <c r="K135" s="23"/>
      <c r="L135" s="9"/>
      <c r="M135" s="5"/>
      <c r="N135" s="5"/>
      <c r="O135" s="17"/>
    </row>
    <row r="136" spans="2:15" ht="12.75">
      <c r="B136" s="13">
        <v>481911</v>
      </c>
      <c r="C136" s="20"/>
      <c r="D136" s="20"/>
      <c r="E136" s="19" t="s">
        <v>71</v>
      </c>
      <c r="F136" s="24"/>
      <c r="G136" s="22"/>
      <c r="H136" s="19"/>
      <c r="I136" s="19"/>
      <c r="J136" s="23"/>
      <c r="K136" s="23"/>
      <c r="L136" s="5"/>
      <c r="M136" s="9"/>
      <c r="N136" s="9"/>
      <c r="O136" s="17"/>
    </row>
    <row r="137" spans="2:15" ht="12.75">
      <c r="B137" s="34">
        <v>4820</v>
      </c>
      <c r="C137" s="19"/>
      <c r="D137" s="19"/>
      <c r="E137" s="20" t="s">
        <v>19</v>
      </c>
      <c r="F137" s="24">
        <f>F138+F140+F146</f>
        <v>60294000</v>
      </c>
      <c r="G137" s="24">
        <f>G139+G141+G142+G144+G145</f>
        <v>12370000</v>
      </c>
      <c r="H137" s="19"/>
      <c r="I137" s="19"/>
      <c r="J137" s="25">
        <f>J138+J139+J140+J141+J142+J144+J145+J146</f>
        <v>72664000</v>
      </c>
      <c r="K137" s="25">
        <f>K141</f>
        <v>10748000</v>
      </c>
      <c r="L137" s="9">
        <f>L141</f>
        <v>1300000</v>
      </c>
      <c r="M137" s="11">
        <f>M138+M139+M140+M141+M142+M144+M145+M146</f>
        <v>60616000</v>
      </c>
      <c r="N137" s="5"/>
      <c r="O137" s="17"/>
    </row>
    <row r="138" spans="2:15" ht="12.75">
      <c r="B138" s="13">
        <v>482111</v>
      </c>
      <c r="C138" s="19"/>
      <c r="D138" s="19"/>
      <c r="E138" s="3" t="s">
        <v>102</v>
      </c>
      <c r="F138" s="5">
        <v>25293000</v>
      </c>
      <c r="G138" s="24"/>
      <c r="H138" s="19"/>
      <c r="I138" s="19"/>
      <c r="J138" s="6">
        <f>F138</f>
        <v>25293000</v>
      </c>
      <c r="K138" s="25"/>
      <c r="L138" s="9"/>
      <c r="M138" s="5">
        <v>25293000</v>
      </c>
      <c r="N138" s="5"/>
      <c r="O138" s="17"/>
    </row>
    <row r="139" spans="2:15" ht="12.75">
      <c r="B139" s="3">
        <v>482111</v>
      </c>
      <c r="C139" s="20"/>
      <c r="D139" s="20"/>
      <c r="E139" s="19" t="s">
        <v>72</v>
      </c>
      <c r="F139" s="22"/>
      <c r="G139" s="22">
        <v>30000</v>
      </c>
      <c r="H139" s="19"/>
      <c r="I139" s="19"/>
      <c r="J139" s="23">
        <f>G139</f>
        <v>30000</v>
      </c>
      <c r="K139" s="23"/>
      <c r="L139" s="5"/>
      <c r="M139" s="5">
        <v>30000</v>
      </c>
      <c r="N139" s="5"/>
      <c r="O139" s="17"/>
    </row>
    <row r="140" spans="2:15" ht="12.75">
      <c r="B140" s="19">
        <v>482122</v>
      </c>
      <c r="C140" s="19"/>
      <c r="D140" s="19"/>
      <c r="E140" s="19" t="s">
        <v>73</v>
      </c>
      <c r="F140" s="22">
        <v>30001000</v>
      </c>
      <c r="G140" s="22"/>
      <c r="H140" s="19"/>
      <c r="I140" s="19"/>
      <c r="J140" s="23">
        <f>F140</f>
        <v>30001000</v>
      </c>
      <c r="K140" s="23"/>
      <c r="L140" s="5"/>
      <c r="M140" s="5">
        <v>30001000</v>
      </c>
      <c r="N140" s="5"/>
      <c r="O140" s="17"/>
    </row>
    <row r="141" spans="2:15" ht="12.75">
      <c r="B141" s="19">
        <v>482122</v>
      </c>
      <c r="C141" s="19"/>
      <c r="D141" s="19"/>
      <c r="E141" s="19" t="s">
        <v>74</v>
      </c>
      <c r="F141" s="22"/>
      <c r="G141" s="22">
        <v>12270000</v>
      </c>
      <c r="H141" s="19"/>
      <c r="I141" s="19"/>
      <c r="J141" s="23">
        <f>G141</f>
        <v>12270000</v>
      </c>
      <c r="K141" s="23">
        <v>10748000</v>
      </c>
      <c r="L141" s="5">
        <v>1300000</v>
      </c>
      <c r="M141" s="5">
        <f>J141-K141-L141</f>
        <v>222000</v>
      </c>
      <c r="N141" s="5"/>
      <c r="O141" s="17"/>
    </row>
    <row r="142" spans="2:15" ht="12.75">
      <c r="B142" s="19">
        <v>482131</v>
      </c>
      <c r="C142" s="19"/>
      <c r="D142" s="19"/>
      <c r="E142" s="19" t="s">
        <v>83</v>
      </c>
      <c r="F142" s="22"/>
      <c r="G142" s="22">
        <v>50000</v>
      </c>
      <c r="H142" s="19"/>
      <c r="I142" s="19"/>
      <c r="J142" s="23">
        <f>G142</f>
        <v>50000</v>
      </c>
      <c r="K142" s="23"/>
      <c r="L142" s="5"/>
      <c r="M142" s="5">
        <f>J142</f>
        <v>50000</v>
      </c>
      <c r="N142" s="5"/>
      <c r="O142" s="17"/>
    </row>
    <row r="143" spans="2:15" ht="12.75">
      <c r="B143" s="19">
        <v>482191</v>
      </c>
      <c r="C143" s="19"/>
      <c r="D143" s="19"/>
      <c r="E143" s="19" t="s">
        <v>75</v>
      </c>
      <c r="F143" s="22"/>
      <c r="G143" s="22"/>
      <c r="H143" s="19"/>
      <c r="I143" s="19"/>
      <c r="J143" s="23">
        <f>G143</f>
        <v>0</v>
      </c>
      <c r="K143" s="23"/>
      <c r="L143" s="5"/>
      <c r="M143" s="5"/>
      <c r="N143" s="5"/>
      <c r="O143" s="17"/>
    </row>
    <row r="144" spans="2:15" ht="12.75">
      <c r="B144" s="19">
        <v>482211</v>
      </c>
      <c r="C144" s="19"/>
      <c r="D144" s="19"/>
      <c r="E144" s="19" t="s">
        <v>76</v>
      </c>
      <c r="F144" s="22"/>
      <c r="G144" s="22">
        <v>10000</v>
      </c>
      <c r="H144" s="19"/>
      <c r="I144" s="19"/>
      <c r="J144" s="23">
        <v>10000</v>
      </c>
      <c r="K144" s="23"/>
      <c r="L144" s="5"/>
      <c r="M144" s="5">
        <v>10000</v>
      </c>
      <c r="N144" s="5"/>
      <c r="O144" s="17"/>
    </row>
    <row r="145" spans="2:15" ht="12.75">
      <c r="B145" s="19">
        <v>482231</v>
      </c>
      <c r="C145" s="19"/>
      <c r="D145" s="19"/>
      <c r="E145" s="19" t="s">
        <v>77</v>
      </c>
      <c r="F145" s="22"/>
      <c r="G145" s="22">
        <v>10000</v>
      </c>
      <c r="H145" s="19"/>
      <c r="I145" s="19"/>
      <c r="J145" s="23">
        <v>10000</v>
      </c>
      <c r="K145" s="23"/>
      <c r="L145" s="5"/>
      <c r="M145" s="5">
        <v>10000</v>
      </c>
      <c r="N145" s="5"/>
      <c r="O145" s="17"/>
    </row>
    <row r="146" spans="2:15" ht="12.75">
      <c r="B146" s="19">
        <v>4822</v>
      </c>
      <c r="C146" s="19"/>
      <c r="D146" s="19"/>
      <c r="E146" s="19" t="s">
        <v>20</v>
      </c>
      <c r="F146" s="22">
        <v>5000000</v>
      </c>
      <c r="G146" s="22"/>
      <c r="H146" s="19"/>
      <c r="I146" s="19"/>
      <c r="J146" s="23">
        <v>5000000</v>
      </c>
      <c r="K146" s="23"/>
      <c r="L146" s="5"/>
      <c r="M146" s="12">
        <v>5000000</v>
      </c>
      <c r="N146" s="9"/>
      <c r="O146" s="17"/>
    </row>
    <row r="147" spans="2:15" ht="12.75">
      <c r="B147" s="34">
        <v>483111</v>
      </c>
      <c r="C147" s="19"/>
      <c r="D147" s="19"/>
      <c r="E147" s="20" t="s">
        <v>86</v>
      </c>
      <c r="F147" s="22"/>
      <c r="G147" s="24">
        <f>G148</f>
        <v>2000000</v>
      </c>
      <c r="H147" s="19"/>
      <c r="I147" s="19"/>
      <c r="J147" s="25">
        <f>J148</f>
        <v>2000000</v>
      </c>
      <c r="K147" s="23"/>
      <c r="L147" s="5"/>
      <c r="M147" s="9">
        <f>M148</f>
        <v>2000000</v>
      </c>
      <c r="N147" s="9"/>
      <c r="O147" s="17"/>
    </row>
    <row r="148" spans="2:15" ht="12.75">
      <c r="B148" s="13">
        <v>483111</v>
      </c>
      <c r="C148" s="19"/>
      <c r="D148" s="19"/>
      <c r="E148" s="19" t="s">
        <v>86</v>
      </c>
      <c r="F148" s="22"/>
      <c r="G148" s="22">
        <v>2000000</v>
      </c>
      <c r="H148" s="19"/>
      <c r="I148" s="19"/>
      <c r="J148" s="23">
        <f>G148</f>
        <v>2000000</v>
      </c>
      <c r="K148" s="23"/>
      <c r="L148" s="5"/>
      <c r="M148" s="12">
        <v>2000000</v>
      </c>
      <c r="N148" s="9"/>
      <c r="O148" s="17"/>
    </row>
    <row r="149" spans="2:15" ht="12.75">
      <c r="B149" s="34">
        <v>512</v>
      </c>
      <c r="C149" s="19"/>
      <c r="D149" s="19"/>
      <c r="E149" s="20" t="s">
        <v>21</v>
      </c>
      <c r="F149" s="22"/>
      <c r="G149" s="24">
        <f>G150+G151+G152+G154+G155</f>
        <v>600000</v>
      </c>
      <c r="H149" s="19"/>
      <c r="I149" s="19"/>
      <c r="J149" s="25">
        <f>G149</f>
        <v>600000</v>
      </c>
      <c r="K149" s="23"/>
      <c r="L149" s="5"/>
      <c r="M149" s="11">
        <f>M150+M151+M152+M154+M155</f>
        <v>600000</v>
      </c>
      <c r="N149" s="9"/>
      <c r="O149" s="17"/>
    </row>
    <row r="150" spans="2:15" ht="12.75">
      <c r="B150" s="13">
        <v>512211</v>
      </c>
      <c r="C150" s="19"/>
      <c r="D150" s="19"/>
      <c r="E150" s="3" t="s">
        <v>103</v>
      </c>
      <c r="F150" s="22"/>
      <c r="G150" s="5">
        <v>300000</v>
      </c>
      <c r="H150" s="19"/>
      <c r="I150" s="19"/>
      <c r="J150" s="6">
        <f>G150</f>
        <v>300000</v>
      </c>
      <c r="K150" s="23"/>
      <c r="L150" s="5"/>
      <c r="M150" s="12">
        <f>J150</f>
        <v>300000</v>
      </c>
      <c r="N150" s="9"/>
      <c r="O150" s="17"/>
    </row>
    <row r="151" spans="2:15" ht="12.75">
      <c r="B151" s="3">
        <v>512221</v>
      </c>
      <c r="C151" s="19"/>
      <c r="D151" s="19"/>
      <c r="E151" s="19" t="s">
        <v>89</v>
      </c>
      <c r="F151" s="22"/>
      <c r="G151" s="22">
        <v>100000</v>
      </c>
      <c r="H151" s="19"/>
      <c r="I151" s="19"/>
      <c r="J151" s="23">
        <f>G150:G151</f>
        <v>100000</v>
      </c>
      <c r="K151" s="23"/>
      <c r="L151" s="5"/>
      <c r="M151" s="12">
        <v>100000</v>
      </c>
      <c r="N151" s="9"/>
      <c r="O151" s="17"/>
    </row>
    <row r="152" spans="2:15" ht="12.75">
      <c r="B152" s="19">
        <v>512222</v>
      </c>
      <c r="C152" s="19"/>
      <c r="D152" s="19"/>
      <c r="E152" s="19" t="s">
        <v>88</v>
      </c>
      <c r="F152" s="22"/>
      <c r="G152" s="22">
        <v>20000</v>
      </c>
      <c r="H152" s="19"/>
      <c r="I152" s="19"/>
      <c r="J152" s="23">
        <f>G152</f>
        <v>20000</v>
      </c>
      <c r="K152" s="23"/>
      <c r="L152" s="5"/>
      <c r="M152" s="12">
        <v>20000</v>
      </c>
      <c r="N152" s="9"/>
      <c r="O152" s="17"/>
    </row>
    <row r="153" spans="2:15" ht="12.75">
      <c r="B153" s="19">
        <v>512232</v>
      </c>
      <c r="C153" s="19"/>
      <c r="D153" s="19"/>
      <c r="E153" s="3" t="s">
        <v>106</v>
      </c>
      <c r="F153" s="22"/>
      <c r="G153" s="22"/>
      <c r="H153" s="19"/>
      <c r="I153" s="19"/>
      <c r="J153" s="23">
        <f>G153</f>
        <v>0</v>
      </c>
      <c r="K153" s="23"/>
      <c r="L153" s="5"/>
      <c r="M153" s="12"/>
      <c r="N153" s="9"/>
      <c r="O153" s="17"/>
    </row>
    <row r="154" spans="2:15" ht="12.75">
      <c r="B154" s="19">
        <v>512411</v>
      </c>
      <c r="C154" s="19"/>
      <c r="D154" s="19"/>
      <c r="E154" s="19" t="s">
        <v>91</v>
      </c>
      <c r="F154" s="22"/>
      <c r="G154" s="22">
        <v>60000</v>
      </c>
      <c r="H154" s="19"/>
      <c r="I154" s="19"/>
      <c r="J154" s="23">
        <f>G154</f>
        <v>60000</v>
      </c>
      <c r="K154" s="23"/>
      <c r="L154" s="5"/>
      <c r="M154" s="12">
        <v>60000</v>
      </c>
      <c r="N154" s="9"/>
      <c r="O154" s="17"/>
    </row>
    <row r="155" spans="2:15" ht="12.75">
      <c r="B155" s="19">
        <v>512241</v>
      </c>
      <c r="C155" s="19"/>
      <c r="D155" s="19"/>
      <c r="E155" s="3" t="s">
        <v>104</v>
      </c>
      <c r="F155" s="22"/>
      <c r="G155" s="22">
        <v>120000</v>
      </c>
      <c r="H155" s="19"/>
      <c r="I155" s="19"/>
      <c r="J155" s="23">
        <f>G155</f>
        <v>120000</v>
      </c>
      <c r="K155" s="23"/>
      <c r="L155" s="5"/>
      <c r="M155" s="12">
        <v>120000</v>
      </c>
      <c r="N155" s="9"/>
      <c r="O155" s="17"/>
    </row>
    <row r="156" spans="2:15" ht="12.75" hidden="1">
      <c r="B156" s="19">
        <v>512241</v>
      </c>
      <c r="C156" s="19"/>
      <c r="D156" s="19"/>
      <c r="E156" s="4"/>
      <c r="F156" s="24"/>
      <c r="G156" s="9"/>
      <c r="H156" s="19"/>
      <c r="I156" s="19"/>
      <c r="J156" s="10"/>
      <c r="K156" s="25"/>
      <c r="L156" s="9"/>
      <c r="M156" s="5"/>
      <c r="N156" s="5"/>
      <c r="O156" s="17"/>
    </row>
    <row r="157" spans="2:15" ht="12.75" hidden="1">
      <c r="B157" s="19"/>
      <c r="C157" s="20"/>
      <c r="D157" s="20"/>
      <c r="E157" s="19"/>
      <c r="F157" s="22"/>
      <c r="G157" s="22"/>
      <c r="H157" s="19"/>
      <c r="I157" s="19"/>
      <c r="J157" s="23"/>
      <c r="K157" s="23"/>
      <c r="L157" s="5"/>
      <c r="M157" s="9"/>
      <c r="N157" s="9"/>
      <c r="O157" s="17"/>
    </row>
    <row r="158" spans="2:15" ht="12.75" hidden="1">
      <c r="B158" s="19"/>
      <c r="C158" s="19"/>
      <c r="D158" s="19"/>
      <c r="E158" s="20"/>
      <c r="F158" s="22"/>
      <c r="G158" s="24"/>
      <c r="H158" s="19"/>
      <c r="I158" s="19"/>
      <c r="J158" s="25"/>
      <c r="K158" s="25"/>
      <c r="L158" s="9"/>
      <c r="M158" s="5"/>
      <c r="N158" s="5"/>
      <c r="O158" s="17"/>
    </row>
    <row r="159" spans="2:15" ht="0.75" customHeight="1" hidden="1">
      <c r="B159" s="20"/>
      <c r="C159" s="20"/>
      <c r="D159" s="20"/>
      <c r="E159" s="19"/>
      <c r="F159" s="22"/>
      <c r="G159" s="22"/>
      <c r="H159" s="19"/>
      <c r="I159" s="19"/>
      <c r="J159" s="23"/>
      <c r="K159" s="23"/>
      <c r="L159" s="5"/>
      <c r="M159" s="5"/>
      <c r="N159" s="5"/>
      <c r="O159" s="17"/>
    </row>
    <row r="160" spans="2:15" ht="12.75" hidden="1">
      <c r="B160" s="19"/>
      <c r="C160" s="19"/>
      <c r="D160" s="19"/>
      <c r="E160" s="19"/>
      <c r="F160" s="24"/>
      <c r="G160" s="22"/>
      <c r="H160" s="19"/>
      <c r="I160" s="19"/>
      <c r="J160" s="23"/>
      <c r="K160" s="23"/>
      <c r="L160" s="5"/>
      <c r="M160" s="11"/>
      <c r="N160" s="11"/>
      <c r="O160" s="17"/>
    </row>
    <row r="161" spans="2:15" ht="12.75" hidden="1">
      <c r="B161" s="19"/>
      <c r="C161" s="19"/>
      <c r="D161" s="19"/>
      <c r="E161" s="3"/>
      <c r="F161" s="24"/>
      <c r="G161" s="22"/>
      <c r="H161" s="19"/>
      <c r="I161" s="19"/>
      <c r="J161" s="23"/>
      <c r="K161" s="23"/>
      <c r="L161" s="5"/>
      <c r="M161" s="11"/>
      <c r="N161" s="11"/>
      <c r="O161" s="17"/>
    </row>
    <row r="162" spans="2:15" ht="12" customHeight="1">
      <c r="B162" s="19"/>
      <c r="C162" s="19"/>
      <c r="D162" s="19"/>
      <c r="E162" s="19"/>
      <c r="F162" s="24"/>
      <c r="G162" s="22"/>
      <c r="H162" s="19"/>
      <c r="I162" s="19"/>
      <c r="J162" s="23"/>
      <c r="K162" s="23"/>
      <c r="L162" s="5"/>
      <c r="M162" s="11"/>
      <c r="N162" s="11"/>
      <c r="O162" s="17"/>
    </row>
    <row r="163" spans="2:15" ht="12.75" hidden="1">
      <c r="B163" s="19"/>
      <c r="C163" s="19"/>
      <c r="D163" s="19"/>
      <c r="E163" s="19"/>
      <c r="F163" s="24"/>
      <c r="G163" s="22"/>
      <c r="H163" s="19"/>
      <c r="I163" s="19"/>
      <c r="J163" s="23"/>
      <c r="K163" s="23"/>
      <c r="L163" s="5"/>
      <c r="M163" s="11"/>
      <c r="N163" s="11"/>
      <c r="O163" s="17"/>
    </row>
    <row r="164" spans="2:15" ht="12.75">
      <c r="B164" s="19"/>
      <c r="C164" s="19"/>
      <c r="D164" s="19"/>
      <c r="E164" s="20" t="s">
        <v>22</v>
      </c>
      <c r="F164" s="24">
        <f>F137+F98+F78+F34</f>
        <v>64238000</v>
      </c>
      <c r="G164" s="24">
        <f>G149+G147+G137+G133+G111+G98+G93+G78+G73+G34+G29+G26+G20+G18+G15</f>
        <v>75800440</v>
      </c>
      <c r="H164" s="19"/>
      <c r="I164" s="19"/>
      <c r="J164" s="25">
        <f>F164+G164</f>
        <v>140038440</v>
      </c>
      <c r="K164" s="10">
        <f>K137+K133+K111+K98+K78+K73+K34+K26+K18+K15</f>
        <v>27430200</v>
      </c>
      <c r="L164" s="11">
        <f>L137+L133+L111+L98+L93+L78+L34+L26+L18+L15</f>
        <v>11570800</v>
      </c>
      <c r="M164" s="11">
        <f>M149+M147+M137+M133+M111+M98+M93+M78+M73+M34+M29+M26+M20+M18+M15</f>
        <v>101037440</v>
      </c>
      <c r="N164" s="5"/>
      <c r="O164" s="17"/>
    </row>
    <row r="165" spans="2:15" ht="12.75">
      <c r="B165" s="19"/>
      <c r="C165" s="19"/>
      <c r="D165" s="19"/>
      <c r="E165" s="19"/>
      <c r="F165" s="24"/>
      <c r="G165" s="22"/>
      <c r="H165" s="19"/>
      <c r="I165" s="19"/>
      <c r="J165" s="23"/>
      <c r="K165" s="23"/>
      <c r="L165" s="5"/>
      <c r="M165" s="11"/>
      <c r="N165" s="11"/>
      <c r="O165" s="17"/>
    </row>
    <row r="166" spans="2:15" ht="12.75">
      <c r="B166" s="19"/>
      <c r="C166" s="19"/>
      <c r="D166" s="19"/>
      <c r="E166" s="20" t="s">
        <v>26</v>
      </c>
      <c r="F166" s="24"/>
      <c r="G166" s="24"/>
      <c r="H166" s="20"/>
      <c r="I166" s="20"/>
      <c r="J166" s="25"/>
      <c r="K166" s="25"/>
      <c r="L166" s="11"/>
      <c r="M166" s="11"/>
      <c r="N166" s="11"/>
      <c r="O166" s="17"/>
    </row>
    <row r="167" spans="2:15" ht="12.75">
      <c r="B167" s="19"/>
      <c r="C167" s="19"/>
      <c r="D167" s="19"/>
      <c r="E167" s="20" t="s">
        <v>27</v>
      </c>
      <c r="F167" s="24">
        <f>F164</f>
        <v>64238000</v>
      </c>
      <c r="G167" s="24"/>
      <c r="H167" s="20"/>
      <c r="I167" s="20"/>
      <c r="J167" s="25">
        <f>F167</f>
        <v>64238000</v>
      </c>
      <c r="K167" s="25"/>
      <c r="L167" s="11"/>
      <c r="M167" s="11">
        <f>F167</f>
        <v>64238000</v>
      </c>
      <c r="N167" s="11"/>
      <c r="O167" s="17"/>
    </row>
    <row r="168" spans="2:15" ht="12.75">
      <c r="B168" s="19">
        <v>791111</v>
      </c>
      <c r="C168" s="19"/>
      <c r="D168" s="19"/>
      <c r="E168" s="20" t="s">
        <v>94</v>
      </c>
      <c r="F168" s="24"/>
      <c r="G168" s="24">
        <f>G164</f>
        <v>75800440</v>
      </c>
      <c r="H168" s="20"/>
      <c r="I168" s="20"/>
      <c r="J168" s="25">
        <f>G168</f>
        <v>75800440</v>
      </c>
      <c r="K168" s="25">
        <f>K164</f>
        <v>27430200</v>
      </c>
      <c r="L168" s="11">
        <f>L164</f>
        <v>11570800</v>
      </c>
      <c r="M168" s="11">
        <f>G168-K168-L168</f>
        <v>36799440</v>
      </c>
      <c r="N168" s="11"/>
      <c r="O168" s="17"/>
    </row>
    <row r="169" spans="2:15" ht="12.75" hidden="1">
      <c r="B169" s="19">
        <v>791111</v>
      </c>
      <c r="C169" s="19"/>
      <c r="D169" s="19"/>
      <c r="E169" s="20"/>
      <c r="F169" s="24"/>
      <c r="G169" s="24"/>
      <c r="H169" s="20"/>
      <c r="I169" s="20"/>
      <c r="J169" s="25"/>
      <c r="K169" s="25"/>
      <c r="L169" s="11"/>
      <c r="M169" s="11"/>
      <c r="N169" s="11"/>
      <c r="O169" s="17"/>
    </row>
    <row r="170" spans="2:15" ht="12.75" hidden="1">
      <c r="B170" s="19"/>
      <c r="C170" s="19"/>
      <c r="D170" s="19"/>
      <c r="E170" s="20"/>
      <c r="F170" s="24"/>
      <c r="G170" s="24"/>
      <c r="H170" s="20"/>
      <c r="I170" s="20"/>
      <c r="J170" s="25"/>
      <c r="K170" s="25"/>
      <c r="L170" s="11"/>
      <c r="M170" s="11"/>
      <c r="N170" s="11"/>
      <c r="O170" s="17"/>
    </row>
    <row r="171" spans="2:15" ht="0.75" customHeight="1">
      <c r="B171" s="19"/>
      <c r="C171" s="19"/>
      <c r="D171" s="19"/>
      <c r="E171" s="20"/>
      <c r="F171" s="24"/>
      <c r="G171" s="24"/>
      <c r="H171" s="20"/>
      <c r="I171" s="20"/>
      <c r="J171" s="25"/>
      <c r="K171" s="25"/>
      <c r="L171" s="11"/>
      <c r="M171" s="11"/>
      <c r="N171" s="11"/>
      <c r="O171" s="17"/>
    </row>
    <row r="172" spans="2:15" ht="0.75" customHeight="1">
      <c r="B172" s="19"/>
      <c r="C172" s="19"/>
      <c r="D172" s="19"/>
      <c r="E172" s="20"/>
      <c r="F172" s="24"/>
      <c r="G172" s="24"/>
      <c r="H172" s="20"/>
      <c r="I172" s="20"/>
      <c r="J172" s="25"/>
      <c r="K172" s="25"/>
      <c r="L172" s="11"/>
      <c r="M172" s="11"/>
      <c r="N172" s="11"/>
      <c r="O172" s="17"/>
    </row>
    <row r="173" spans="2:15" ht="12.75" hidden="1">
      <c r="B173" s="19"/>
      <c r="C173" s="19"/>
      <c r="D173" s="19"/>
      <c r="E173" s="20"/>
      <c r="F173" s="24"/>
      <c r="G173" s="24"/>
      <c r="H173" s="20"/>
      <c r="I173" s="20"/>
      <c r="J173" s="25"/>
      <c r="K173" s="25"/>
      <c r="L173" s="11"/>
      <c r="M173" s="11"/>
      <c r="N173" s="11"/>
      <c r="O173" s="17"/>
    </row>
    <row r="174" spans="2:15" ht="12.75" hidden="1">
      <c r="B174" s="19"/>
      <c r="C174" s="19"/>
      <c r="D174" s="19"/>
      <c r="E174" s="20"/>
      <c r="F174" s="24"/>
      <c r="G174" s="24"/>
      <c r="H174" s="20"/>
      <c r="I174" s="20"/>
      <c r="J174" s="25"/>
      <c r="K174" s="25"/>
      <c r="L174" s="11"/>
      <c r="M174" s="11"/>
      <c r="N174" s="11"/>
      <c r="O174" s="17"/>
    </row>
    <row r="175" spans="2:16" ht="12.75" hidden="1">
      <c r="B175" s="19"/>
      <c r="C175" s="19"/>
      <c r="D175" s="19"/>
      <c r="E175" s="20"/>
      <c r="F175" s="24"/>
      <c r="G175" s="24"/>
      <c r="H175" s="20"/>
      <c r="I175" s="20"/>
      <c r="J175" s="25"/>
      <c r="K175" s="25"/>
      <c r="L175" s="11"/>
      <c r="M175" s="11"/>
      <c r="N175" s="11"/>
      <c r="O175" s="17"/>
      <c r="P175" s="21"/>
    </row>
    <row r="176" spans="2:16" ht="12.75">
      <c r="B176" s="19"/>
      <c r="C176" s="19"/>
      <c r="D176" s="19"/>
      <c r="E176" s="20"/>
      <c r="F176" s="24"/>
      <c r="G176" s="24"/>
      <c r="H176" s="20"/>
      <c r="I176" s="20"/>
      <c r="J176" s="25"/>
      <c r="K176" s="25"/>
      <c r="L176" s="11"/>
      <c r="M176" s="11"/>
      <c r="N176" s="11"/>
      <c r="O176" s="17"/>
      <c r="P176" s="21"/>
    </row>
    <row r="177" spans="2:16" ht="12.75">
      <c r="B177" s="19"/>
      <c r="C177" s="19"/>
      <c r="D177" s="19"/>
      <c r="E177" s="20" t="s">
        <v>85</v>
      </c>
      <c r="F177" s="24">
        <f>F167</f>
        <v>64238000</v>
      </c>
      <c r="G177" s="24"/>
      <c r="H177" s="20"/>
      <c r="I177" s="20"/>
      <c r="J177" s="25">
        <f>J167+J168</f>
        <v>140038440</v>
      </c>
      <c r="K177" s="25">
        <f>K168</f>
        <v>27430200</v>
      </c>
      <c r="L177" s="11">
        <f>L168</f>
        <v>11570800</v>
      </c>
      <c r="M177" s="11">
        <f>M167+M168</f>
        <v>101037440</v>
      </c>
      <c r="N177" s="11"/>
      <c r="O177" s="17"/>
      <c r="P177" s="21"/>
    </row>
    <row r="178" spans="2:16" ht="12.75">
      <c r="B178" s="19"/>
      <c r="C178" s="19"/>
      <c r="D178" s="19"/>
      <c r="E178" s="20"/>
      <c r="F178" s="24"/>
      <c r="G178" s="24"/>
      <c r="H178" s="20"/>
      <c r="I178" s="20"/>
      <c r="J178" s="25"/>
      <c r="K178" s="25"/>
      <c r="L178" s="11"/>
      <c r="M178" s="11"/>
      <c r="N178" s="11"/>
      <c r="O178" s="17"/>
      <c r="P178" s="21"/>
    </row>
    <row r="179" spans="2:16" ht="12.75">
      <c r="B179" s="19"/>
      <c r="C179" s="19"/>
      <c r="D179" s="19"/>
      <c r="E179" s="20"/>
      <c r="F179" s="24"/>
      <c r="G179" s="24"/>
      <c r="H179" s="20"/>
      <c r="I179" s="20"/>
      <c r="J179" s="25"/>
      <c r="K179" s="25"/>
      <c r="L179" s="11"/>
      <c r="M179" s="11"/>
      <c r="N179" s="11"/>
      <c r="O179" s="17"/>
      <c r="P179" s="21"/>
    </row>
    <row r="180" spans="2:15" ht="12.75">
      <c r="B180" s="19"/>
      <c r="C180" s="19"/>
      <c r="D180" s="19"/>
      <c r="E180" s="3"/>
      <c r="F180" s="5"/>
      <c r="G180" s="5"/>
      <c r="H180" s="3"/>
      <c r="I180" s="3"/>
      <c r="J180" s="6"/>
      <c r="K180" s="6"/>
      <c r="L180" s="5"/>
      <c r="M180" s="11"/>
      <c r="N180" s="11"/>
      <c r="O180" s="17"/>
    </row>
    <row r="181" spans="2:15" ht="12.75">
      <c r="B181" s="19"/>
      <c r="C181" s="20"/>
      <c r="D181" s="20"/>
      <c r="E181" s="20"/>
      <c r="F181" s="24"/>
      <c r="G181" s="24"/>
      <c r="H181" s="20"/>
      <c r="I181" s="20"/>
      <c r="J181" s="25"/>
      <c r="K181" s="25"/>
      <c r="L181" s="11"/>
      <c r="M181" s="11"/>
      <c r="N181" s="11"/>
      <c r="O181" s="17"/>
    </row>
    <row r="182" spans="2:12" ht="12.75">
      <c r="B182" s="20"/>
      <c r="C182" s="20"/>
      <c r="D182" s="20"/>
      <c r="E182" s="3"/>
      <c r="F182" s="3"/>
      <c r="G182" s="5"/>
      <c r="H182" s="3"/>
      <c r="I182" s="3"/>
      <c r="J182" s="6"/>
      <c r="K182" s="6"/>
      <c r="L182" s="5"/>
    </row>
    <row r="183" spans="2:12" ht="12.75">
      <c r="B183" s="20"/>
      <c r="C183" s="20"/>
      <c r="D183" s="20"/>
      <c r="E183" s="3"/>
      <c r="F183" s="3"/>
      <c r="G183" s="3"/>
      <c r="H183" s="3"/>
      <c r="I183" s="3"/>
      <c r="J183" s="3"/>
      <c r="K183" s="3"/>
      <c r="L183" s="32"/>
    </row>
    <row r="184" spans="2:11" ht="12.75">
      <c r="B184" s="20"/>
      <c r="C184" s="19"/>
      <c r="D184" s="19"/>
      <c r="E184" s="3"/>
      <c r="F184" s="19"/>
      <c r="G184" s="19"/>
      <c r="H184" s="19"/>
      <c r="I184" s="19"/>
      <c r="J184" s="19"/>
      <c r="K184" s="19"/>
    </row>
    <row r="185" ht="12.75">
      <c r="B185" s="19"/>
    </row>
    <row r="186" spans="3:10" ht="12.75">
      <c r="C186" s="3"/>
      <c r="D186" s="3"/>
      <c r="E186" s="3"/>
      <c r="F186" s="3"/>
      <c r="G186" s="3"/>
      <c r="H186" s="3"/>
      <c r="I186" s="3"/>
      <c r="J186" s="3"/>
    </row>
    <row r="187" ht="12.75">
      <c r="B187" s="3"/>
    </row>
  </sheetData>
  <sheetProtection/>
  <printOptions/>
  <pageMargins left="0.75" right="0.75" top="0.19" bottom="0.18" header="0.17" footer="0.1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Stoja</cp:lastModifiedBy>
  <cp:lastPrinted>2016-11-30T11:48:37Z</cp:lastPrinted>
  <dcterms:created xsi:type="dcterms:W3CDTF">2009-09-17T12:33:26Z</dcterms:created>
  <dcterms:modified xsi:type="dcterms:W3CDTF">2016-12-01T13:06:17Z</dcterms:modified>
  <cp:category/>
  <cp:version/>
  <cp:contentType/>
  <cp:contentStatus/>
</cp:coreProperties>
</file>